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iledefrance07.sharepoint.com/sites/MISSIONDISPOSITIFSFEADER/Documents partages/General/2-Expression des besoins métier/7-Hydraulique/2-Hydraulique-Individuel-exploitations/1-TS dépôt/"/>
    </mc:Choice>
  </mc:AlternateContent>
  <xr:revisionPtr revIDLastSave="0" documentId="8_{844788D8-F2AC-4A06-93C7-DB5589746A56}" xr6:coauthVersionLast="47" xr6:coauthVersionMax="47" xr10:uidLastSave="{00000000-0000-0000-0000-000000000000}"/>
  <workbookProtection workbookAlgorithmName="SHA-512" workbookHashValue="nD1jNNwHiWJuZQ/JJKR1h3smmavzBMRGcMqs01mVZ0jZ2ogx0egC61cmfH39tD5PNxBHfG64c3kkw+fWo1yqlA==" workbookSaltValue="+3lYqC+km4Qr4yikLRhDOw==" workbookSpinCount="100000" lockStructure="1"/>
  <bookViews>
    <workbookView xWindow="-120" yWindow="-120" windowWidth="29040" windowHeight="17520" firstSheet="1" activeTab="1" xr2:uid="{12B2B18F-9A7C-469E-8E99-40FE660963B8}"/>
  </bookViews>
  <sheets>
    <sheet name="Menu" sheetId="4" r:id="rId1"/>
    <sheet name="Dépenses matérielles" sheetId="1" r:id="rId2"/>
    <sheet name="Dépenses Immatérielles" sheetId="6" r:id="rId3"/>
    <sheet name="Synthèse" sheetId="8" state="hidden" r:id="rId4"/>
    <sheet name="Instruction" sheetId="10" state="hidden" r:id="rId5"/>
    <sheet name="Prep Instruction" sheetId="11" state="hidden" r:id="rId6"/>
    <sheet name="Listes" sheetId="12" state="hidden" r:id="rId7"/>
  </sheets>
  <externalReferences>
    <externalReference r:id="rId8"/>
  </externalReferences>
  <definedNames>
    <definedName name="_a" localSheetId="4">'[1]Dépenses de Matériel'!$W$6:$W$13</definedName>
    <definedName name="_a">'Dépenses matérielles'!$T$7:$T$8</definedName>
    <definedName name="_b" localSheetId="4">'[1]Dépenses de Matériel'!$X$6:$X$12</definedName>
    <definedName name="_b">'Dépenses matérielles'!$U$7:$U$33</definedName>
    <definedName name="_c" localSheetId="4">'[1]Dépenses de Matériel'!$Y$6</definedName>
    <definedName name="_c">'Dépenses matérielles'!$V$7</definedName>
    <definedName name="_d" localSheetId="4">'[1]Dépenses de Matériel'!$Z$6:$Z$11</definedName>
    <definedName name="_d">'Dépenses matérielles'!$W$7:$W$9</definedName>
    <definedName name="_e" localSheetId="4">'[1]Dépenses de Matériel'!$AA$6:$AA$10</definedName>
    <definedName name="_e">'Dépenses matérielles'!$X$7</definedName>
    <definedName name="_f" localSheetId="4">'[1]Dépenses de Matériel'!$AB$6</definedName>
    <definedName name="_f">'Dépenses matérielles'!$Y$7</definedName>
    <definedName name="_g">[1]!Tableau3[Modernisation des bâtiments et équipements vég]</definedName>
    <definedName name="_h">'[1]Dépenses de Matériel'!$AD$6:$AD$8</definedName>
    <definedName name="DIS" localSheetId="1">Listes!$D$2:$D$6</definedName>
    <definedName name="DIS">Listes!$D$2:$D$6</definedName>
    <definedName name="Elevage" localSheetId="4">[1]!Tableau3[[#Headers],[Modernisation des bâtiments et équipements]:[Mise aux normes]]</definedName>
    <definedName name="Elevage">'Dépenses matérielles'!$T$6:$X$6</definedName>
    <definedName name="IRR" localSheetId="1">Listes!$A$2:$A$3</definedName>
    <definedName name="IRR">Listes!$A$2:$A$3</definedName>
    <definedName name="PIL" localSheetId="1">Listes!$E$2:$E$4</definedName>
    <definedName name="PIL">Listes!$E$2:$E$4</definedName>
    <definedName name="PRE" localSheetId="1">Listes!$C$2:$C$3</definedName>
    <definedName name="PRE">Listes!$C$2:$C$3</definedName>
    <definedName name="REC" localSheetId="1">Listes!$F$2</definedName>
    <definedName name="REC">Listes!$F$2</definedName>
    <definedName name="STO" localSheetId="1">Listes!$B$2:$B$7</definedName>
    <definedName name="STO">Listes!$B$2:$B$7</definedName>
    <definedName name="Vegetale" localSheetId="4">[1]!Tableau3[[#Headers],[Modernisation des bâtiments et équipements vég]:[Amélioration des conditions de travail]]</definedName>
    <definedName name="Vegetale">'Dépenses matérielles'!$T$6:$Y$6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6" l="1"/>
  <c r="B78" i="10"/>
  <c r="B79" i="10"/>
  <c r="B80" i="10"/>
  <c r="B81" i="10"/>
  <c r="B82" i="10"/>
  <c r="A78" i="10"/>
  <c r="A79" i="10"/>
  <c r="A80" i="10"/>
  <c r="A81" i="10"/>
  <c r="A82" i="10"/>
  <c r="I14" i="8"/>
  <c r="H14" i="8"/>
  <c r="G14" i="8"/>
  <c r="G16" i="6"/>
  <c r="G17" i="6"/>
  <c r="G18" i="6"/>
  <c r="D14" i="12"/>
  <c r="G17" i="8" l="1"/>
  <c r="I19" i="8"/>
  <c r="H19" i="8"/>
  <c r="G19" i="8"/>
  <c r="I21" i="8"/>
  <c r="H21" i="8"/>
  <c r="G21" i="8"/>
  <c r="G18" i="8" l="1"/>
  <c r="G16" i="8"/>
  <c r="G15" i="8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H16" i="1" l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15" i="1"/>
  <c r="H17" i="8" l="1"/>
  <c r="I17" i="8"/>
  <c r="I15" i="8"/>
  <c r="H15" i="8"/>
  <c r="H16" i="8"/>
  <c r="I16" i="8"/>
  <c r="I18" i="8"/>
  <c r="H18" i="8"/>
  <c r="C8" i="1"/>
  <c r="H58" i="10"/>
  <c r="G58" i="10"/>
  <c r="E58" i="10"/>
  <c r="C57" i="10"/>
  <c r="B57" i="10"/>
  <c r="A57" i="10"/>
  <c r="A45" i="11" s="1"/>
  <c r="C56" i="10"/>
  <c r="B56" i="10"/>
  <c r="A56" i="10"/>
  <c r="A44" i="11" s="1"/>
  <c r="C55" i="10"/>
  <c r="B55" i="10"/>
  <c r="A55" i="10"/>
  <c r="A43" i="11" s="1"/>
  <c r="C54" i="10"/>
  <c r="B54" i="10"/>
  <c r="A54" i="10"/>
  <c r="A42" i="11" s="1"/>
  <c r="C53" i="10"/>
  <c r="B53" i="10"/>
  <c r="A53" i="10"/>
  <c r="A41" i="11" s="1"/>
  <c r="C52" i="10"/>
  <c r="B52" i="10"/>
  <c r="A52" i="10"/>
  <c r="A40" i="11" s="1"/>
  <c r="C51" i="10"/>
  <c r="B51" i="10"/>
  <c r="A51" i="10"/>
  <c r="A39" i="11" s="1"/>
  <c r="C50" i="10"/>
  <c r="B50" i="10"/>
  <c r="A50" i="10"/>
  <c r="A38" i="11" s="1"/>
  <c r="C49" i="10"/>
  <c r="B49" i="10"/>
  <c r="A49" i="10"/>
  <c r="A37" i="11" s="1"/>
  <c r="C48" i="10"/>
  <c r="B48" i="10"/>
  <c r="A48" i="10"/>
  <c r="A36" i="11" s="1"/>
  <c r="H39" i="10"/>
  <c r="G39" i="10"/>
  <c r="C38" i="10"/>
  <c r="B38" i="10"/>
  <c r="A38" i="10"/>
  <c r="A30" i="11" s="1"/>
  <c r="C37" i="10"/>
  <c r="B37" i="10"/>
  <c r="A37" i="10"/>
  <c r="A29" i="11" s="1"/>
  <c r="C36" i="10"/>
  <c r="B36" i="10"/>
  <c r="A36" i="10"/>
  <c r="A28" i="11" s="1"/>
  <c r="C35" i="10"/>
  <c r="B35" i="10"/>
  <c r="A35" i="10"/>
  <c r="A27" i="11" s="1"/>
  <c r="C34" i="10"/>
  <c r="B34" i="10"/>
  <c r="A34" i="10"/>
  <c r="A26" i="11" s="1"/>
  <c r="C33" i="10"/>
  <c r="B33" i="10"/>
  <c r="A33" i="10"/>
  <c r="A25" i="11" s="1"/>
  <c r="C32" i="10"/>
  <c r="B32" i="10"/>
  <c r="A32" i="10"/>
  <c r="A24" i="11" s="1"/>
  <c r="C31" i="10"/>
  <c r="B31" i="10"/>
  <c r="A31" i="10"/>
  <c r="A23" i="11" s="1"/>
  <c r="C30" i="10"/>
  <c r="B30" i="10"/>
  <c r="A30" i="10"/>
  <c r="A22" i="11" s="1"/>
  <c r="C29" i="10"/>
  <c r="B29" i="10"/>
  <c r="A29" i="10"/>
  <c r="A21" i="11" s="1"/>
  <c r="C28" i="10"/>
  <c r="B28" i="10"/>
  <c r="A28" i="10"/>
  <c r="A20" i="11" s="1"/>
  <c r="C27" i="10"/>
  <c r="B27" i="10"/>
  <c r="A27" i="10"/>
  <c r="A19" i="11" s="1"/>
  <c r="C26" i="10"/>
  <c r="B26" i="10"/>
  <c r="A26" i="10"/>
  <c r="A18" i="11" s="1"/>
  <c r="C25" i="10"/>
  <c r="B25" i="10"/>
  <c r="A25" i="10"/>
  <c r="A17" i="11" s="1"/>
  <c r="C24" i="10"/>
  <c r="B24" i="10"/>
  <c r="A24" i="10"/>
  <c r="A16" i="11" s="1"/>
  <c r="G61" i="10" l="1"/>
  <c r="I22" i="8"/>
  <c r="H61" i="10"/>
  <c r="A45" i="10"/>
  <c r="A33" i="11" s="1"/>
  <c r="B45" i="10"/>
  <c r="C45" i="10"/>
  <c r="A16" i="10"/>
  <c r="A8" i="11" s="1"/>
  <c r="B16" i="10"/>
  <c r="C16" i="10"/>
  <c r="A17" i="10"/>
  <c r="A9" i="11" s="1"/>
  <c r="B17" i="10"/>
  <c r="C17" i="10"/>
  <c r="A18" i="10"/>
  <c r="A10" i="11" s="1"/>
  <c r="B18" i="10"/>
  <c r="C18" i="10"/>
  <c r="A19" i="10"/>
  <c r="A11" i="11" s="1"/>
  <c r="B19" i="10"/>
  <c r="C19" i="10"/>
  <c r="A20" i="10"/>
  <c r="A12" i="11" s="1"/>
  <c r="B20" i="10"/>
  <c r="C20" i="10"/>
  <c r="A21" i="10"/>
  <c r="A13" i="11" s="1"/>
  <c r="B21" i="10"/>
  <c r="C21" i="10"/>
  <c r="A22" i="10"/>
  <c r="A14" i="11" s="1"/>
  <c r="B22" i="10"/>
  <c r="C22" i="10"/>
  <c r="A23" i="10"/>
  <c r="A15" i="11" s="1"/>
  <c r="B23" i="10"/>
  <c r="C23" i="10"/>
  <c r="A14" i="10"/>
  <c r="A6" i="11" s="1"/>
  <c r="B14" i="10"/>
  <c r="C14" i="10"/>
  <c r="A15" i="10"/>
  <c r="A7" i="11" s="1"/>
  <c r="B15" i="10"/>
  <c r="C15" i="10"/>
  <c r="A9" i="10"/>
  <c r="A10" i="10"/>
  <c r="A2" i="11" s="1"/>
  <c r="A11" i="10"/>
  <c r="A3" i="11" s="1"/>
  <c r="A12" i="10"/>
  <c r="A4" i="11" s="1"/>
  <c r="A13" i="10"/>
  <c r="A5" i="11" s="1"/>
  <c r="B9" i="10"/>
  <c r="C9" i="10"/>
  <c r="D9" i="10"/>
  <c r="B10" i="10"/>
  <c r="C10" i="10"/>
  <c r="D10" i="10"/>
  <c r="B11" i="10"/>
  <c r="C11" i="10"/>
  <c r="D11" i="10"/>
  <c r="B12" i="10"/>
  <c r="C12" i="10"/>
  <c r="D12" i="10"/>
  <c r="B13" i="10"/>
  <c r="C13" i="10"/>
  <c r="D13" i="10"/>
  <c r="A71" i="10" l="1"/>
  <c r="B71" i="10" s="1"/>
  <c r="A72" i="10"/>
  <c r="B72" i="10" s="1"/>
  <c r="A73" i="10"/>
  <c r="B73" i="10" s="1"/>
  <c r="A74" i="10"/>
  <c r="B74" i="10" s="1"/>
  <c r="A75" i="10"/>
  <c r="B75" i="10" s="1"/>
  <c r="A76" i="10"/>
  <c r="B76" i="10" s="1"/>
  <c r="A77" i="10"/>
  <c r="B77" i="10" s="1"/>
  <c r="D43" i="10"/>
  <c r="C44" i="10"/>
  <c r="C46" i="10"/>
  <c r="C47" i="10"/>
  <c r="C43" i="10"/>
  <c r="B44" i="10"/>
  <c r="B46" i="10"/>
  <c r="B47" i="10"/>
  <c r="B43" i="10"/>
  <c r="A44" i="10"/>
  <c r="A32" i="11" s="1"/>
  <c r="A46" i="10"/>
  <c r="A34" i="11" s="1"/>
  <c r="A47" i="10"/>
  <c r="A35" i="11" s="1"/>
  <c r="A43" i="10"/>
  <c r="A31" i="11" l="1"/>
  <c r="D82" i="10"/>
  <c r="D81" i="10"/>
  <c r="D80" i="10"/>
  <c r="D14" i="10" l="1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47" i="10"/>
  <c r="D48" i="10"/>
  <c r="D49" i="10"/>
  <c r="D52" i="10"/>
  <c r="D53" i="10"/>
  <c r="D54" i="10"/>
  <c r="D57" i="10"/>
  <c r="D51" i="10" l="1"/>
  <c r="D50" i="10"/>
  <c r="D45" i="10"/>
  <c r="D46" i="10"/>
  <c r="D56" i="10"/>
  <c r="D55" i="10"/>
  <c r="D39" i="10"/>
  <c r="D44" i="10"/>
  <c r="E11" i="6"/>
  <c r="B14" i="8" s="1"/>
  <c r="F11" i="1"/>
  <c r="B13" i="8" s="1"/>
  <c r="H11" i="1"/>
  <c r="A1" i="11"/>
  <c r="B1" i="11" s="1" a="1"/>
  <c r="B1" i="11" l="1"/>
  <c r="A69" i="10" s="1"/>
  <c r="B69" i="10" s="1"/>
  <c r="A70" i="10"/>
  <c r="B70" i="10" s="1"/>
  <c r="D79" i="10"/>
  <c r="D78" i="10"/>
  <c r="D58" i="10"/>
  <c r="D61" i="10" s="1"/>
  <c r="D13" i="8"/>
  <c r="C13" i="8"/>
  <c r="D76" i="10" l="1"/>
  <c r="C8" i="8"/>
  <c r="C7" i="8"/>
  <c r="C9" i="1"/>
  <c r="C9" i="6"/>
  <c r="C8" i="6"/>
  <c r="B15" i="8" l="1"/>
  <c r="G11" i="6"/>
  <c r="D14" i="8" l="1"/>
  <c r="C14" i="8"/>
  <c r="C15" i="8" s="1"/>
  <c r="D15" i="8" l="1"/>
  <c r="M13" i="8"/>
  <c r="M15" i="8" s="1"/>
  <c r="D77" i="10" l="1"/>
  <c r="D75" i="10" l="1"/>
  <c r="D74" i="10"/>
  <c r="D69" i="10"/>
  <c r="D73" i="10" l="1"/>
  <c r="D72" i="10"/>
  <c r="D70" i="10"/>
  <c r="D71" i="10"/>
  <c r="D83" i="10" l="1"/>
  <c r="C91" i="10" s="1"/>
  <c r="C92" i="10" l="1"/>
  <c r="C93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YILMAZ Melek</author>
  </authors>
  <commentList>
    <comment ref="H58" authorId="0" shapeId="0" xr:uid="{647BB12E-3718-4194-AD2D-D6024E9B1B52}">
      <text>
        <r>
          <rPr>
            <sz val="11"/>
            <color theme="1"/>
            <rFont val="Calibri"/>
            <family val="2"/>
            <scheme val="minor"/>
          </rPr>
          <t xml:space="preserve">Plafonner à 10% de l'assiette éligible plafonnée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<sst xmlns="http://schemas.openxmlformats.org/spreadsheetml/2006/main" count="293" uniqueCount="197">
  <si>
    <r>
      <rPr>
        <b/>
        <sz val="20"/>
        <color rgb="FF000000"/>
        <rFont val="Arial"/>
      </rPr>
      <t>Récapitulatif des dépenses prévisionnelles pour le dispositif :</t>
    </r>
    <r>
      <rPr>
        <b/>
        <sz val="20"/>
        <rFont val="Arial"/>
        <family val="2"/>
      </rPr>
      <t xml:space="preserve"> Aides aux infrastructures hydrauliques sur les exploitations</t>
    </r>
    <r>
      <rPr>
        <b/>
        <sz val="20"/>
        <color rgb="FF000000"/>
        <rFont val="Arial"/>
      </rPr>
      <t>" - 73.01.03</t>
    </r>
    <r>
      <rPr>
        <sz val="20"/>
        <color rgb="FF000000"/>
        <rFont val="Arial"/>
      </rPr>
      <t xml:space="preserve"> 
</t>
    </r>
    <r>
      <rPr>
        <b/>
        <i/>
        <sz val="12"/>
        <color rgb="FF000000"/>
        <rFont val="Arial"/>
      </rPr>
      <t>Version V1 - AAP 2026</t>
    </r>
  </si>
  <si>
    <t>NOM DU DEMANDEUR
(à compléter)</t>
  </si>
  <si>
    <t>PROJET (à compléter)</t>
  </si>
  <si>
    <t>Elevage</t>
  </si>
  <si>
    <t>Végétale</t>
  </si>
  <si>
    <t>Etape 1 : Dépenses matérielles sur devis</t>
  </si>
  <si>
    <t>Se rendre à l'étape 1</t>
  </si>
  <si>
    <t>Etape 2 : Dépenses immatérielles sur devis</t>
  </si>
  <si>
    <t>Se rendre à l'étape 2</t>
  </si>
  <si>
    <t>Etape 4 : Synthèse</t>
  </si>
  <si>
    <t>Se rendre à la synthèse</t>
  </si>
  <si>
    <t>Se rendre au menu</t>
  </si>
  <si>
    <t>Etape 1 pour le demandeur : remplir le tableau récapitulatif ci-dessous pour l'acquisition de matériel</t>
  </si>
  <si>
    <t>Indication pour remplir le tableau :</t>
  </si>
  <si>
    <r>
      <rPr>
        <sz val="12"/>
        <color theme="1"/>
        <rFont val="Calibri"/>
        <family val="2"/>
        <scheme val="minor"/>
      </rPr>
      <t xml:space="preserve">LES MONTANTS SONT A PRESENTER </t>
    </r>
    <r>
      <rPr>
        <b/>
        <sz val="12"/>
        <color theme="1"/>
        <rFont val="Calibri"/>
        <family val="2"/>
        <scheme val="minor"/>
      </rPr>
      <t xml:space="preserve">"Hors Taxes" </t>
    </r>
    <r>
      <rPr>
        <sz val="12"/>
        <color theme="1"/>
        <rFont val="Calibri"/>
        <family val="2"/>
        <scheme val="minor"/>
      </rPr>
      <t xml:space="preserve">et doivent ETRE </t>
    </r>
    <r>
      <rPr>
        <b/>
        <sz val="12"/>
        <color theme="1"/>
        <rFont val="Calibri"/>
        <family val="2"/>
        <scheme val="minor"/>
      </rPr>
      <t xml:space="preserve">SUPERIEURS A 1 000€
Nombre de devis à présenter :
</t>
    </r>
    <r>
      <rPr>
        <sz val="12"/>
        <color theme="1"/>
        <rFont val="Calibri"/>
        <family val="2"/>
        <scheme val="minor"/>
      </rPr>
      <t xml:space="preserve">      - 1 devis pour les dépenses entre 1 000€ et inférieures à 2 000€
      - 2 devis pour les dépenses entre 2 000€ et 90 000€ 
      - 3 devis pour les dépenses supérieures à 90 000€ </t>
    </r>
  </si>
  <si>
    <r>
      <rPr>
        <sz val="12"/>
        <color rgb="FF000000"/>
        <rFont val="Calibri"/>
        <scheme val="minor"/>
      </rPr>
      <t xml:space="preserve"> - </t>
    </r>
    <r>
      <rPr>
        <b/>
        <sz val="12"/>
        <color rgb="FF000000"/>
        <rFont val="Calibri"/>
        <scheme val="minor"/>
      </rPr>
      <t>1 ligne par dépense prévue</t>
    </r>
    <r>
      <rPr>
        <sz val="12"/>
        <color rgb="FF000000"/>
        <rFont val="Calibri"/>
        <scheme val="minor"/>
      </rPr>
      <t xml:space="preserve">, si vous avez plus de 3 devis, faites une sélection comprenant le devis retenu
</t>
    </r>
    <r>
      <rPr>
        <sz val="5"/>
        <color rgb="FFFFFFFF"/>
        <rFont val="Calibri"/>
        <scheme val="minor"/>
      </rPr>
      <t xml:space="preserve">kp
</t>
    </r>
    <r>
      <rPr>
        <sz val="12"/>
        <color rgb="FF000000"/>
        <rFont val="Calibri"/>
        <scheme val="minor"/>
      </rPr>
      <t xml:space="preserve"> - Veuillez </t>
    </r>
    <r>
      <rPr>
        <b/>
        <sz val="12"/>
        <color rgb="FF000000"/>
        <rFont val="Calibri"/>
        <scheme val="minor"/>
      </rPr>
      <t>sélectionner le poste de dépenses et le code investissement</t>
    </r>
    <r>
      <rPr>
        <sz val="12"/>
        <color rgb="FF000000"/>
        <rFont val="Calibri"/>
        <scheme val="minor"/>
      </rPr>
      <t xml:space="preserve"> par ligne rempli </t>
    </r>
    <r>
      <rPr>
        <b/>
        <sz val="12"/>
        <color rgb="FF000000"/>
        <rFont val="Calibri"/>
        <scheme val="minor"/>
      </rPr>
      <t>à l'aide du document "Liste des investissements éligibles"</t>
    </r>
    <r>
      <rPr>
        <sz val="12"/>
        <color rgb="FF000000"/>
        <rFont val="Calibri"/>
        <scheme val="minor"/>
      </rPr>
      <t xml:space="preserve"> présent sur Mes Démarches
</t>
    </r>
    <r>
      <rPr>
        <sz val="5"/>
        <color rgb="FFFFFFFF"/>
        <rFont val="Calibri"/>
        <scheme val="minor"/>
      </rPr>
      <t xml:space="preserve">r
</t>
    </r>
    <r>
      <rPr>
        <sz val="12"/>
        <color rgb="FF000000"/>
        <rFont val="Calibri"/>
        <scheme val="minor"/>
      </rPr>
      <t xml:space="preserve"> - La colonne "</t>
    </r>
    <r>
      <rPr>
        <b/>
        <sz val="12"/>
        <color rgb="FF000000"/>
        <rFont val="Calibri"/>
        <scheme val="minor"/>
      </rPr>
      <t>Montant HT présenté</t>
    </r>
    <r>
      <rPr>
        <sz val="12"/>
        <color rgb="FF000000"/>
        <rFont val="Calibri"/>
        <scheme val="minor"/>
      </rPr>
      <t xml:space="preserve">" correspond au </t>
    </r>
    <r>
      <rPr>
        <b/>
        <sz val="12"/>
        <color rgb="FF000000"/>
        <rFont val="Calibri"/>
        <scheme val="minor"/>
      </rPr>
      <t>total présenté sur le devis</t>
    </r>
    <r>
      <rPr>
        <sz val="12"/>
        <color rgb="FF000000"/>
        <rFont val="Calibri"/>
        <scheme val="minor"/>
      </rPr>
      <t xml:space="preserve">, dans la cas d'un achat en co-propriété, veuillez remplir les parts correspondantes dans la colonne suivante pour que le montant proratisé se calcule
</t>
    </r>
    <r>
      <rPr>
        <sz val="5"/>
        <color rgb="FFFFFFFF"/>
        <rFont val="Calibri"/>
        <scheme val="minor"/>
      </rPr>
      <t xml:space="preserve">a
</t>
    </r>
  </si>
  <si>
    <t>Légende</t>
  </si>
  <si>
    <t>Lutte contre l'érosion</t>
  </si>
  <si>
    <t>Réduction des pollutions par les produits phytosanitaires et/ou fertilisants</t>
  </si>
  <si>
    <t>Maintien de la biodiversité</t>
  </si>
  <si>
    <t>Adaptation au Changement Climatique</t>
  </si>
  <si>
    <t>Investissements environnementaux productifs innovants de grande dimension contribuant à la réduction de l'utilisation des produits phytosanitaires</t>
  </si>
  <si>
    <t>Investissements environnementaux productifs innovants contribuant à la réduction de l'utilisation des produits phytosanitaires</t>
  </si>
  <si>
    <t>à renseigner par le demandeur si concerné</t>
  </si>
  <si>
    <t>CC1</t>
  </si>
  <si>
    <t>CC3</t>
  </si>
  <si>
    <t>CC30</t>
  </si>
  <si>
    <t>CC31</t>
  </si>
  <si>
    <t>CC34</t>
  </si>
  <si>
    <t>CC35</t>
  </si>
  <si>
    <t>NOM DU DEMANDEUR :</t>
  </si>
  <si>
    <t>à renseigner obligatoirement au vu de la saisie actuelle</t>
  </si>
  <si>
    <t>CC2</t>
  </si>
  <si>
    <t>CC4</t>
  </si>
  <si>
    <t>CC32</t>
  </si>
  <si>
    <t>PROJET</t>
  </si>
  <si>
    <t>à ne pas renseigner au vue de la saisie actuelle</t>
  </si>
  <si>
    <t>CC5</t>
  </si>
  <si>
    <t>CC33</t>
  </si>
  <si>
    <t>remplissage automatique</t>
  </si>
  <si>
    <t>CC6</t>
  </si>
  <si>
    <t>TOTAL</t>
  </si>
  <si>
    <t>CC7</t>
  </si>
  <si>
    <t>A remplir par le demandeur</t>
  </si>
  <si>
    <t>CC8</t>
  </si>
  <si>
    <r>
      <t xml:space="preserve">Poste de dépenses
</t>
    </r>
    <r>
      <rPr>
        <sz val="9"/>
        <color theme="1"/>
        <rFont val="Arial"/>
        <family val="2"/>
      </rPr>
      <t>Sélectionner dans le menu déroulant</t>
    </r>
  </si>
  <si>
    <t>Code investissement</t>
  </si>
  <si>
    <t>Description des dépenses</t>
  </si>
  <si>
    <t>Devis 1 (retenu)</t>
  </si>
  <si>
    <t>Devis 2 (comparatif)</t>
  </si>
  <si>
    <t>Devis 3 (comparatif)</t>
  </si>
  <si>
    <t>Argument si devis le moins cher non retenu</t>
  </si>
  <si>
    <t>CC9</t>
  </si>
  <si>
    <t>Dénomination fournisseur</t>
  </si>
  <si>
    <t>Surface irriguée après investissement (en hectar)</t>
  </si>
  <si>
    <t>Montant HT présenté
(devis complet)</t>
  </si>
  <si>
    <t>Part personnelle dans l'achat (%)</t>
  </si>
  <si>
    <r>
      <rPr>
        <b/>
        <sz val="9"/>
        <color rgb="FF000000"/>
        <rFont val="Arial"/>
      </rPr>
      <t xml:space="preserve">Montant proratisé HT
</t>
    </r>
    <r>
      <rPr>
        <b/>
        <i/>
        <sz val="9"/>
        <color rgb="FF000000"/>
        <rFont val="Arial"/>
      </rPr>
      <t>(plafond inclus dans le calcul)</t>
    </r>
  </si>
  <si>
    <t>Montant HT présenté</t>
  </si>
  <si>
    <t>CC10</t>
  </si>
  <si>
    <t>CC11</t>
  </si>
  <si>
    <t>CC12</t>
  </si>
  <si>
    <t>CC13</t>
  </si>
  <si>
    <t>CC14</t>
  </si>
  <si>
    <t>CC15</t>
  </si>
  <si>
    <t>CC16</t>
  </si>
  <si>
    <t>CC17</t>
  </si>
  <si>
    <t>CC18</t>
  </si>
  <si>
    <t>CC19</t>
  </si>
  <si>
    <t>CC20</t>
  </si>
  <si>
    <t>CC21</t>
  </si>
  <si>
    <t>CC22</t>
  </si>
  <si>
    <t>CC23</t>
  </si>
  <si>
    <t>CC24</t>
  </si>
  <si>
    <t>CC25</t>
  </si>
  <si>
    <t>CC26</t>
  </si>
  <si>
    <t>CC27</t>
  </si>
  <si>
    <t>CC28</t>
  </si>
  <si>
    <t>CC29</t>
  </si>
  <si>
    <t>Se rendre à l'étape 3</t>
  </si>
  <si>
    <t>Etape 2 pour le demandeur : remplir le tableau récapitulatif ci-dessous pour les dépenses immatérielles</t>
  </si>
  <si>
    <r>
      <rPr>
        <sz val="12"/>
        <color rgb="FF000000"/>
        <rFont val="Calibri"/>
        <scheme val="minor"/>
      </rPr>
      <t xml:space="preserve"> - 1 ligne par dépense prévue, si vous avez plus de 3 devis, faites une sélection comprenant le devis retenu
</t>
    </r>
    <r>
      <rPr>
        <b/>
        <sz val="12"/>
        <color rgb="FF000000"/>
        <rFont val="Calibri"/>
        <scheme val="minor"/>
      </rPr>
      <t xml:space="preserve">
 - Veuillez sélectionner le poste de dépenses et le code investissement </t>
    </r>
    <r>
      <rPr>
        <sz val="12"/>
        <color rgb="FF000000"/>
        <rFont val="Calibri"/>
        <scheme val="minor"/>
      </rPr>
      <t>par ligne</t>
    </r>
    <r>
      <rPr>
        <b/>
        <sz val="12"/>
        <color rgb="FF000000"/>
        <rFont val="Calibri"/>
        <scheme val="minor"/>
      </rPr>
      <t xml:space="preserve"> </t>
    </r>
    <r>
      <rPr>
        <sz val="12"/>
        <color rgb="FF000000"/>
        <rFont val="Calibri"/>
        <scheme val="minor"/>
      </rPr>
      <t xml:space="preserve">rempli à l'aide du document "Liste des investissements éligibles" présent sur Mes Démarches
</t>
    </r>
    <r>
      <rPr>
        <b/>
        <sz val="12"/>
        <color rgb="FF000000"/>
        <rFont val="Calibri"/>
        <scheme val="minor"/>
      </rPr>
      <t xml:space="preserve">
 -</t>
    </r>
    <r>
      <rPr>
        <sz val="12"/>
        <color rgb="FF000000"/>
        <rFont val="Calibri"/>
        <scheme val="minor"/>
      </rPr>
      <t xml:space="preserve"> La colonne</t>
    </r>
    <r>
      <rPr>
        <b/>
        <sz val="12"/>
        <color rgb="FF000000"/>
        <rFont val="Calibri"/>
        <scheme val="minor"/>
      </rPr>
      <t xml:space="preserve"> "Montant HT présenté"</t>
    </r>
    <r>
      <rPr>
        <sz val="12"/>
        <color rgb="FF000000"/>
        <rFont val="Calibri"/>
        <scheme val="minor"/>
      </rPr>
      <t xml:space="preserve"> correspond au</t>
    </r>
    <r>
      <rPr>
        <b/>
        <sz val="12"/>
        <color rgb="FF000000"/>
        <rFont val="Calibri"/>
        <scheme val="minor"/>
      </rPr>
      <t xml:space="preserve"> total présenté sur le devis</t>
    </r>
    <r>
      <rPr>
        <sz val="12"/>
        <color rgb="FF000000"/>
        <rFont val="Calibri"/>
        <scheme val="minor"/>
      </rPr>
      <t xml:space="preserve">, dans la cas d'un achat en co-propriété, veuillez remplir les parts correspondantes dans la colonne suivante pour que le montant proratisé se calcule
</t>
    </r>
  </si>
  <si>
    <t xml:space="preserve">Poste de dépenses
</t>
  </si>
  <si>
    <t xml:space="preserve">Description des dépenses
</t>
  </si>
  <si>
    <t>Synthèse pour le demandeur : les données sont à reporter sur Mes Démarches</t>
  </si>
  <si>
    <t>Récapitulatif des dépenses</t>
  </si>
  <si>
    <t>Tableau des dépenses (indicatif)</t>
  </si>
  <si>
    <t>Plan de financement prévisionnel</t>
  </si>
  <si>
    <t>Types de dépenses</t>
  </si>
  <si>
    <t>Montant proratisé</t>
  </si>
  <si>
    <t>Montant porté par le porteur</t>
  </si>
  <si>
    <t>Poste de dépenses</t>
  </si>
  <si>
    <t>Total HT présenté</t>
  </si>
  <si>
    <t>Total Proratisé</t>
  </si>
  <si>
    <t>TOTAL à indiquer sur Mes Démarches</t>
  </si>
  <si>
    <t>Montant à indiquer sur Mes Démarches</t>
  </si>
  <si>
    <t>Dépenses matérielles</t>
  </si>
  <si>
    <t>Dépenses de Matériel</t>
  </si>
  <si>
    <t>Plan de financement prévisionnel (du projet)</t>
  </si>
  <si>
    <t>Dépenses immatérielles</t>
  </si>
  <si>
    <t xml:space="preserve">Matériels et équipements d'irrigation à la parcelle économe </t>
  </si>
  <si>
    <t>Aides Sollicitées</t>
  </si>
  <si>
    <t>Travaux et infrastructures de retenue ou de stockage d'eau</t>
  </si>
  <si>
    <t>Autofinancement calculé</t>
  </si>
  <si>
    <r>
      <rPr>
        <b/>
        <sz val="11"/>
        <color rgb="FF000000"/>
        <rFont val="Calibri"/>
        <scheme val="minor"/>
      </rPr>
      <t>Le Montant porté par le porteur</t>
    </r>
    <r>
      <rPr>
        <sz val="11"/>
        <color rgb="FF000000"/>
        <rFont val="Calibri"/>
        <scheme val="minor"/>
      </rPr>
      <t xml:space="preserve"> correspond aux dépenses proratisées (co-propriété) auxquelles sont ajoutées les dépenses qui ne sont pas proratisées ainsi que la prise en compte de plafond dans le cas des dépenses immatérielles.</t>
    </r>
  </si>
  <si>
    <t>Ouvrages de prélèvement et équipements associés</t>
  </si>
  <si>
    <r>
      <rPr>
        <sz val="11"/>
        <color rgb="FF000000"/>
        <rFont val="Calibri"/>
        <scheme val="minor"/>
      </rPr>
      <t xml:space="preserve">Pour remplir ce tableau, il est nécessaire de se référer à la partie </t>
    </r>
    <r>
      <rPr>
        <b/>
        <sz val="11"/>
        <color rgb="FF000000"/>
        <rFont val="Calibri"/>
        <scheme val="minor"/>
      </rPr>
      <t>"1.2 Modalité de financement"</t>
    </r>
    <r>
      <rPr>
        <sz val="11"/>
        <color rgb="FF000000"/>
        <rFont val="Calibri"/>
        <scheme val="minor"/>
      </rPr>
      <t xml:space="preserve"> présente sur la </t>
    </r>
    <r>
      <rPr>
        <b/>
        <sz val="11"/>
        <color rgb="FF000000"/>
        <rFont val="Calibri"/>
        <scheme val="minor"/>
      </rPr>
      <t>notice de demande d'aide</t>
    </r>
    <r>
      <rPr>
        <sz val="11"/>
        <color rgb="FF000000"/>
        <rFont val="Calibri"/>
        <scheme val="minor"/>
      </rPr>
      <t xml:space="preserve"> que vous pouvez télécharger sur Mes Démarches.
</t>
    </r>
  </si>
  <si>
    <t xml:space="preserve">Réseaux d'acheminement, de distribution et de régulation de l'eau </t>
  </si>
  <si>
    <t>Outils de pilotage de l'irrigation</t>
  </si>
  <si>
    <t>Équipements et dispositifs dédiés à la réutilisation des eaux recyclées</t>
  </si>
  <si>
    <t>Dépense immatérielle</t>
  </si>
  <si>
    <t>Instructeur/pré-instructeur : Analyse du coût raisonnable</t>
  </si>
  <si>
    <t>à renseigner (si nécessaire)</t>
  </si>
  <si>
    <t xml:space="preserve">Postes de dépenses </t>
  </si>
  <si>
    <t>remplissage automatique - peut être modifié au besoin</t>
  </si>
  <si>
    <t>Attention si rajout de ligne, vérifier les formules</t>
  </si>
  <si>
    <t xml:space="preserve">Code investissement </t>
  </si>
  <si>
    <t>Fournisseur</t>
  </si>
  <si>
    <t>Montant HT selon devis</t>
  </si>
  <si>
    <t>Méthode de vérification du coût raisonnable</t>
  </si>
  <si>
    <t>Motif d'inéligibilité si dépense inéligible / Justification si devis le plus cher retenu</t>
  </si>
  <si>
    <t xml:space="preserve">Assiette éligible </t>
  </si>
  <si>
    <t xml:space="preserve">Assiette éligible plafonnée le cas échéant </t>
  </si>
  <si>
    <t>1-Référentiel</t>
  </si>
  <si>
    <t>2-Devis le moins cher</t>
  </si>
  <si>
    <t>3-Devis le moins cher majoré de 15% justifié</t>
  </si>
  <si>
    <t>4-Dans la limite de +15% du devis le moins cher</t>
  </si>
  <si>
    <t>5-Autres</t>
  </si>
  <si>
    <t xml:space="preserve">Total 1 </t>
  </si>
  <si>
    <t xml:space="preserve">Dépenses immatérielles </t>
  </si>
  <si>
    <t>Total 2</t>
  </si>
  <si>
    <t>TOTAL (1+2)</t>
  </si>
  <si>
    <t>Totaux par postes</t>
  </si>
  <si>
    <t>Postes de dépenses</t>
  </si>
  <si>
    <t>Montant total assiette éligible plafonnée</t>
  </si>
  <si>
    <t>Taux d'aide</t>
  </si>
  <si>
    <t>Montant total subvention</t>
  </si>
  <si>
    <t>Montant total de la subvention :</t>
  </si>
  <si>
    <t>Calcul de la subvention</t>
  </si>
  <si>
    <t xml:space="preserve">Montant (plafonné le cas échéant) </t>
  </si>
  <si>
    <t>Taux</t>
  </si>
  <si>
    <t>MONTANT TOTAL DE SUBVENTION</t>
  </si>
  <si>
    <t>Taux d'aide indicatif sur le projet</t>
  </si>
  <si>
    <r>
      <t xml:space="preserve">dont </t>
    </r>
    <r>
      <rPr>
        <b/>
        <sz val="10"/>
        <rFont val="Arial"/>
        <family val="2"/>
      </rPr>
      <t>financeur</t>
    </r>
    <r>
      <rPr>
        <sz val="10"/>
        <rFont val="Arial"/>
        <family val="2"/>
      </rPr>
      <t xml:space="preserve"> : </t>
    </r>
  </si>
  <si>
    <t>Taux d'intervention co-financeur</t>
  </si>
  <si>
    <r>
      <t xml:space="preserve">dont </t>
    </r>
    <r>
      <rPr>
        <b/>
        <sz val="10"/>
        <rFont val="Arial"/>
        <family val="2"/>
      </rPr>
      <t>FEADER</t>
    </r>
    <r>
      <rPr>
        <sz val="10"/>
        <rFont val="Arial"/>
        <family val="2"/>
      </rPr>
      <t xml:space="preserve"> : </t>
    </r>
  </si>
  <si>
    <t>Taux d'intervention FEADER</t>
  </si>
  <si>
    <t>Commentaire du service instruction :</t>
  </si>
  <si>
    <t>Matériels et équipements d'irrigation à la parcelle économe</t>
  </si>
  <si>
    <t>Réseaux d'acheminement, de distribution et de régulation de l'eau</t>
  </si>
  <si>
    <t>Code</t>
  </si>
  <si>
    <t>Liste investissements</t>
  </si>
  <si>
    <t>Plafonds</t>
  </si>
  <si>
    <t>IRR1</t>
  </si>
  <si>
    <t>STO1</t>
  </si>
  <si>
    <t>PRE1</t>
  </si>
  <si>
    <t>DIS1</t>
  </si>
  <si>
    <t>PIL1</t>
  </si>
  <si>
    <t>REC1</t>
  </si>
  <si>
    <t>Système d’irrigation par goutte à goutte (renouvellement ou mise en place)</t>
  </si>
  <si>
    <t>4 000 € / ha</t>
  </si>
  <si>
    <t>IRR2</t>
  </si>
  <si>
    <t>STO2</t>
  </si>
  <si>
    <t>PRE2</t>
  </si>
  <si>
    <t>DIS2</t>
  </si>
  <si>
    <t>PIL2</t>
  </si>
  <si>
    <t>Système d'irrigation par aspersion _x000D_
- rampes ou pivot basse pression _x000D_
- enrouleurs économes _x000D_
- micro-asperseurs</t>
  </si>
  <si>
    <t>STO3</t>
  </si>
  <si>
    <t>DIS3</t>
  </si>
  <si>
    <t>PIL3</t>
  </si>
  <si>
    <t>Cuves, citernes ou réservoir de récupération des eaux de pluies</t>
  </si>
  <si>
    <t>STO4</t>
  </si>
  <si>
    <t>DIS4</t>
  </si>
  <si>
    <t>Retenue collinaire</t>
  </si>
  <si>
    <t>STO5</t>
  </si>
  <si>
    <t>DIS5</t>
  </si>
  <si>
    <t>Retenue d'eau (eau de drainage, pompage en cours d'eau)</t>
  </si>
  <si>
    <t>STO6</t>
  </si>
  <si>
    <t>Bassin de tamponnement des eaux issues de forages</t>
  </si>
  <si>
    <t>Remise en état d'ouvrages (curage sur ouvrage existant, remplacement du géotextile, etc)</t>
  </si>
  <si>
    <t>Equipements associés aux infrastructures de retenue ou de stockage d'eau</t>
  </si>
  <si>
    <t>Sans plafond</t>
  </si>
  <si>
    <t>Forages et équipements associés (tête de forage, appareillage électrique, chambres…)</t>
  </si>
  <si>
    <t xml:space="preserve">Pompes </t>
  </si>
  <si>
    <t>Canalisations d’alimentation et de distribution</t>
  </si>
  <si>
    <t>Variateur de fréquence</t>
  </si>
  <si>
    <t>Équipements hydrauliques du réseau 
(vannes, filtres, régulateurs de pression, chambres de vannes et regards techniques, etc…)</t>
  </si>
  <si>
    <t xml:space="preserve">Bornes d’irrigation </t>
  </si>
  <si>
    <t>Travaux liés à la pose du réseau de canalisations</t>
  </si>
  <si>
    <t xml:space="preserve">Appareils de mesures connectés pour déterminer les besoins en eau  
(tensiomètres, sondes capacitives, autres capteurs connectés, etc ...) </t>
  </si>
  <si>
    <t xml:space="preserve">Programmateurs d'irrigation à distance avec stations météo connectée 
et capteurs de réseau connectés </t>
  </si>
  <si>
    <t>Compteurs communiquants pour vérifier sa consommation en temps réel</t>
  </si>
  <si>
    <t>Equipements et dispositifs dédiés à la réutilisation des eaux recyclées</t>
  </si>
  <si>
    <t>IMM1</t>
  </si>
  <si>
    <t xml:space="preserve">Logiciels de gestion de l’irrigation </t>
  </si>
  <si>
    <t>_x000D_
plafonnement des dépenses immatérielles à 10% du coût des investissements matériels éligibles</t>
  </si>
  <si>
    <t>Frais d'ingénierie_x000D_
Etudes préalable (hors étude d'incidence environnementale), _x000D_
Frais d'installation_x000D_
Maîtrise d'oeuvre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</si>
</sst>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[$€-40C];\-#,##0.00\ [$€-40C]"/>
  </numFmts>
  <fonts count="4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sz val="11"/>
      <color theme="0"/>
      <name val="Calibri"/>
      <family val="2"/>
      <scheme val="minor"/>
    </font>
    <font>
      <b/>
      <sz val="20"/>
      <color theme="1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20"/>
      <color theme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rgb="FFFF0000"/>
      <name val="Calibri"/>
      <family val="2"/>
      <scheme val="minor"/>
    </font>
    <font>
      <sz val="17"/>
      <color theme="1"/>
      <name val="Arial"/>
      <family val="2"/>
    </font>
    <font>
      <b/>
      <u/>
      <sz val="17"/>
      <color theme="10"/>
      <name val="Arial"/>
      <family val="2"/>
    </font>
    <font>
      <b/>
      <sz val="17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u/>
      <sz val="14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Arial"/>
      <family val="2"/>
    </font>
    <font>
      <sz val="12"/>
      <color rgb="FF000000"/>
      <name val="Calibri"/>
      <scheme val="minor"/>
    </font>
    <font>
      <b/>
      <sz val="12"/>
      <color rgb="FF000000"/>
      <name val="Calibri"/>
      <scheme val="minor"/>
    </font>
    <font>
      <sz val="5"/>
      <color rgb="FFFFFFFF"/>
      <name val="Calibri"/>
      <scheme val="minor"/>
    </font>
    <font>
      <b/>
      <sz val="20"/>
      <color rgb="FF000000"/>
      <name val="Arial"/>
    </font>
    <font>
      <sz val="20"/>
      <color rgb="FF000000"/>
      <name val="Arial"/>
    </font>
    <font>
      <b/>
      <i/>
      <sz val="12"/>
      <color rgb="FF000000"/>
      <name val="Arial"/>
    </font>
    <font>
      <sz val="11"/>
      <color rgb="FF000000"/>
      <name val="Calibri"/>
      <scheme val="minor"/>
    </font>
    <font>
      <b/>
      <sz val="11"/>
      <color rgb="FF000000"/>
      <name val="Calibri"/>
      <scheme val="minor"/>
    </font>
    <font>
      <b/>
      <sz val="9"/>
      <color rgb="FF000000"/>
      <name val="Arial"/>
    </font>
    <font>
      <b/>
      <i/>
      <sz val="9"/>
      <color rgb="FF000000"/>
      <name val="Arial"/>
    </font>
    <font>
      <b/>
      <sz val="20"/>
      <name val="Arial"/>
      <family val="2"/>
    </font>
    <font>
      <b/>
      <sz val="12"/>
      <color rgb="FF00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BCF4FA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0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/>
      <bottom/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theme="0"/>
      </bottom>
      <diagonal/>
    </border>
    <border>
      <left/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25" fillId="0" borderId="0" applyFont="0" applyFill="0" applyBorder="0" applyAlignment="0" applyProtection="0"/>
  </cellStyleXfs>
  <cellXfs count="34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2" borderId="1" xfId="0" applyFill="1" applyBorder="1" applyAlignment="1" applyProtection="1">
      <alignment vertical="center" wrapText="1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7" xfId="0" applyBorder="1" applyAlignment="1">
      <alignment vertical="center" wrapText="1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1" fillId="0" borderId="17" xfId="0" applyFont="1" applyBorder="1" applyAlignment="1">
      <alignment vertical="center" wrapText="1"/>
    </xf>
    <xf numFmtId="0" fontId="4" fillId="0" borderId="17" xfId="0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18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23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0" xfId="0" applyBorder="1" applyAlignment="1">
      <alignment vertical="center" wrapText="1"/>
    </xf>
    <xf numFmtId="0" fontId="0" fillId="0" borderId="27" xfId="0" applyBorder="1" applyAlignment="1">
      <alignment vertical="center"/>
    </xf>
    <xf numFmtId="0" fontId="0" fillId="0" borderId="19" xfId="0" applyBorder="1" applyAlignment="1">
      <alignment vertical="center" wrapText="1"/>
    </xf>
    <xf numFmtId="0" fontId="0" fillId="0" borderId="24" xfId="0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33" xfId="0" applyBorder="1" applyAlignment="1">
      <alignment vertical="center"/>
    </xf>
    <xf numFmtId="0" fontId="0" fillId="0" borderId="24" xfId="0" applyBorder="1" applyAlignment="1">
      <alignment vertical="center" wrapText="1"/>
    </xf>
    <xf numFmtId="0" fontId="6" fillId="9" borderId="13" xfId="0" applyFont="1" applyFill="1" applyBorder="1" applyAlignment="1">
      <alignment vertical="center" wrapText="1"/>
    </xf>
    <xf numFmtId="0" fontId="0" fillId="0" borderId="34" xfId="0" applyBorder="1" applyAlignment="1">
      <alignment vertical="center"/>
    </xf>
    <xf numFmtId="0" fontId="0" fillId="2" borderId="16" xfId="0" applyFill="1" applyBorder="1" applyAlignment="1" applyProtection="1">
      <alignment vertical="center" wrapText="1"/>
      <protection locked="0"/>
    </xf>
    <xf numFmtId="0" fontId="0" fillId="4" borderId="1" xfId="0" applyFill="1" applyBorder="1" applyAlignment="1" applyProtection="1">
      <alignment vertical="center" wrapText="1"/>
      <protection locked="0"/>
    </xf>
    <xf numFmtId="0" fontId="0" fillId="4" borderId="16" xfId="0" applyFill="1" applyBorder="1" applyAlignment="1" applyProtection="1">
      <alignment vertical="center" wrapText="1"/>
      <protection locked="0"/>
    </xf>
    <xf numFmtId="0" fontId="13" fillId="7" borderId="35" xfId="0" applyFont="1" applyFill="1" applyBorder="1" applyAlignment="1">
      <alignment vertical="center"/>
    </xf>
    <xf numFmtId="44" fontId="13" fillId="7" borderId="11" xfId="0" applyNumberFormat="1" applyFont="1" applyFill="1" applyBorder="1" applyAlignment="1" applyProtection="1">
      <alignment vertical="center"/>
      <protection hidden="1"/>
    </xf>
    <xf numFmtId="0" fontId="13" fillId="0" borderId="32" xfId="0" applyFont="1" applyBorder="1" applyAlignment="1">
      <alignment vertical="center"/>
    </xf>
    <xf numFmtId="44" fontId="0" fillId="2" borderId="1" xfId="0" applyNumberFormat="1" applyFill="1" applyBorder="1" applyAlignment="1" applyProtection="1">
      <alignment vertical="center" wrapText="1"/>
      <protection locked="0"/>
    </xf>
    <xf numFmtId="10" fontId="0" fillId="2" borderId="1" xfId="0" applyNumberFormat="1" applyFill="1" applyBorder="1" applyAlignment="1" applyProtection="1">
      <alignment vertical="center" wrapText="1"/>
      <protection locked="0"/>
    </xf>
    <xf numFmtId="44" fontId="0" fillId="4" borderId="1" xfId="0" applyNumberFormat="1" applyFill="1" applyBorder="1" applyAlignment="1" applyProtection="1">
      <alignment vertical="center" wrapText="1"/>
      <protection locked="0"/>
    </xf>
    <xf numFmtId="44" fontId="0" fillId="2" borderId="16" xfId="0" applyNumberFormat="1" applyFill="1" applyBorder="1" applyAlignment="1" applyProtection="1">
      <alignment vertical="center" wrapText="1"/>
      <protection locked="0"/>
    </xf>
    <xf numFmtId="44" fontId="0" fillId="4" borderId="16" xfId="0" applyNumberFormat="1" applyFill="1" applyBorder="1" applyAlignment="1" applyProtection="1">
      <alignment vertical="center" wrapText="1"/>
      <protection locked="0"/>
    </xf>
    <xf numFmtId="44" fontId="0" fillId="7" borderId="1" xfId="0" applyNumberFormat="1" applyFill="1" applyBorder="1" applyAlignment="1" applyProtection="1">
      <alignment vertical="center" wrapText="1"/>
      <protection hidden="1"/>
    </xf>
    <xf numFmtId="0" fontId="6" fillId="0" borderId="0" xfId="0" applyFont="1" applyAlignment="1">
      <alignment vertical="top" wrapText="1"/>
    </xf>
    <xf numFmtId="0" fontId="0" fillId="0" borderId="45" xfId="0" applyBorder="1"/>
    <xf numFmtId="0" fontId="6" fillId="0" borderId="19" xfId="0" applyFont="1" applyBorder="1" applyAlignment="1">
      <alignment vertical="top" wrapText="1"/>
    </xf>
    <xf numFmtId="0" fontId="1" fillId="0" borderId="46" xfId="0" applyFont="1" applyBorder="1" applyAlignment="1">
      <alignment horizontal="center" vertical="center"/>
    </xf>
    <xf numFmtId="0" fontId="0" fillId="2" borderId="47" xfId="0" applyFill="1" applyBorder="1" applyAlignment="1">
      <alignment vertical="center"/>
    </xf>
    <xf numFmtId="0" fontId="0" fillId="3" borderId="47" xfId="0" applyFill="1" applyBorder="1" applyAlignment="1">
      <alignment vertical="center"/>
    </xf>
    <xf numFmtId="0" fontId="0" fillId="4" borderId="47" xfId="0" applyFill="1" applyBorder="1" applyAlignment="1">
      <alignment vertical="center"/>
    </xf>
    <xf numFmtId="0" fontId="0" fillId="7" borderId="48" xfId="0" applyFill="1" applyBorder="1" applyAlignment="1">
      <alignment vertical="center"/>
    </xf>
    <xf numFmtId="0" fontId="0" fillId="0" borderId="49" xfId="0" applyBorder="1" applyAlignment="1">
      <alignment vertical="center"/>
    </xf>
    <xf numFmtId="0" fontId="0" fillId="0" borderId="51" xfId="0" applyBorder="1" applyAlignment="1">
      <alignment vertical="center"/>
    </xf>
    <xf numFmtId="0" fontId="15" fillId="0" borderId="19" xfId="0" applyFont="1" applyBorder="1" applyAlignment="1">
      <alignment vertical="center" wrapText="1"/>
    </xf>
    <xf numFmtId="0" fontId="16" fillId="5" borderId="39" xfId="1" applyFont="1" applyFill="1" applyBorder="1" applyAlignment="1">
      <alignment horizontal="center" vertical="center" wrapText="1"/>
    </xf>
    <xf numFmtId="0" fontId="17" fillId="0" borderId="40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3" fillId="5" borderId="12" xfId="0" applyFont="1" applyFill="1" applyBorder="1" applyAlignment="1">
      <alignment vertical="center"/>
    </xf>
    <xf numFmtId="0" fontId="3" fillId="5" borderId="7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 wrapText="1"/>
    </xf>
    <xf numFmtId="0" fontId="0" fillId="5" borderId="12" xfId="0" applyFill="1" applyBorder="1" applyAlignment="1">
      <alignment vertical="center"/>
    </xf>
    <xf numFmtId="0" fontId="0" fillId="11" borderId="30" xfId="0" applyFill="1" applyBorder="1" applyAlignment="1">
      <alignment vertical="center" wrapText="1"/>
    </xf>
    <xf numFmtId="0" fontId="0" fillId="11" borderId="25" xfId="0" applyFill="1" applyBorder="1" applyAlignment="1">
      <alignment vertical="center" wrapText="1"/>
    </xf>
    <xf numFmtId="0" fontId="0" fillId="11" borderId="13" xfId="0" applyFill="1" applyBorder="1" applyAlignment="1">
      <alignment vertical="center" wrapText="1"/>
    </xf>
    <xf numFmtId="0" fontId="0" fillId="0" borderId="44" xfId="0" applyBorder="1" applyAlignment="1">
      <alignment vertical="center"/>
    </xf>
    <xf numFmtId="0" fontId="3" fillId="5" borderId="1" xfId="0" applyFont="1" applyFill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/>
    </xf>
    <xf numFmtId="0" fontId="13" fillId="0" borderId="17" xfId="0" applyFont="1" applyBorder="1" applyAlignment="1">
      <alignment vertical="center"/>
    </xf>
    <xf numFmtId="0" fontId="0" fillId="0" borderId="17" xfId="0" applyBorder="1" applyAlignment="1">
      <alignment vertical="top" wrapText="1"/>
    </xf>
    <xf numFmtId="0" fontId="0" fillId="0" borderId="40" xfId="0" applyBorder="1" applyAlignment="1">
      <alignment vertical="center"/>
    </xf>
    <xf numFmtId="0" fontId="0" fillId="2" borderId="46" xfId="0" applyFill="1" applyBorder="1" applyAlignment="1">
      <alignment vertical="center"/>
    </xf>
    <xf numFmtId="0" fontId="1" fillId="0" borderId="39" xfId="0" applyFont="1" applyBorder="1" applyAlignment="1">
      <alignment horizontal="center" vertical="center"/>
    </xf>
    <xf numFmtId="0" fontId="3" fillId="5" borderId="39" xfId="0" applyFont="1" applyFill="1" applyBorder="1" applyAlignment="1">
      <alignment horizontal="center" vertical="center" wrapText="1"/>
    </xf>
    <xf numFmtId="0" fontId="0" fillId="0" borderId="57" xfId="0" applyBorder="1" applyAlignment="1">
      <alignment vertical="center"/>
    </xf>
    <xf numFmtId="0" fontId="0" fillId="2" borderId="58" xfId="0" applyFill="1" applyBorder="1" applyAlignment="1">
      <alignment vertical="center"/>
    </xf>
    <xf numFmtId="0" fontId="15" fillId="0" borderId="59" xfId="0" applyFont="1" applyBorder="1" applyAlignment="1">
      <alignment vertical="center"/>
    </xf>
    <xf numFmtId="0" fontId="13" fillId="7" borderId="12" xfId="0" applyFont="1" applyFill="1" applyBorder="1" applyAlignment="1">
      <alignment vertical="center"/>
    </xf>
    <xf numFmtId="44" fontId="13" fillId="7" borderId="39" xfId="0" applyNumberFormat="1" applyFont="1" applyFill="1" applyBorder="1" applyAlignment="1" applyProtection="1">
      <alignment vertical="center"/>
      <protection hidden="1"/>
    </xf>
    <xf numFmtId="44" fontId="0" fillId="7" borderId="9" xfId="0" applyNumberFormat="1" applyFill="1" applyBorder="1" applyAlignment="1" applyProtection="1">
      <alignment vertical="center"/>
      <protection hidden="1"/>
    </xf>
    <xf numFmtId="44" fontId="0" fillId="7" borderId="14" xfId="0" applyNumberFormat="1" applyFill="1" applyBorder="1" applyAlignment="1" applyProtection="1">
      <alignment vertical="center"/>
      <protection hidden="1"/>
    </xf>
    <xf numFmtId="44" fontId="0" fillId="7" borderId="1" xfId="0" applyNumberFormat="1" applyFill="1" applyBorder="1" applyAlignment="1" applyProtection="1">
      <alignment vertical="center"/>
      <protection hidden="1"/>
    </xf>
    <xf numFmtId="44" fontId="0" fillId="7" borderId="31" xfId="0" applyNumberFormat="1" applyFill="1" applyBorder="1" applyAlignment="1" applyProtection="1">
      <alignment vertical="center"/>
      <protection hidden="1"/>
    </xf>
    <xf numFmtId="44" fontId="0" fillId="7" borderId="26" xfId="0" applyNumberFormat="1" applyFill="1" applyBorder="1" applyAlignment="1" applyProtection="1">
      <alignment vertical="center"/>
      <protection hidden="1"/>
    </xf>
    <xf numFmtId="44" fontId="1" fillId="7" borderId="8" xfId="0" applyNumberFormat="1" applyFont="1" applyFill="1" applyBorder="1" applyAlignment="1" applyProtection="1">
      <alignment vertical="center"/>
      <protection hidden="1"/>
    </xf>
    <xf numFmtId="44" fontId="0" fillId="3" borderId="31" xfId="0" applyNumberFormat="1" applyFill="1" applyBorder="1" applyAlignment="1" applyProtection="1">
      <alignment vertical="center"/>
      <protection locked="0"/>
    </xf>
    <xf numFmtId="0" fontId="13" fillId="0" borderId="60" xfId="0" applyFont="1" applyBorder="1" applyAlignment="1">
      <alignment horizontal="center" vertical="center"/>
    </xf>
    <xf numFmtId="0" fontId="16" fillId="5" borderId="61" xfId="1" applyFont="1" applyFill="1" applyBorder="1" applyAlignment="1">
      <alignment horizontal="center" vertical="center"/>
    </xf>
    <xf numFmtId="0" fontId="19" fillId="2" borderId="30" xfId="0" applyFont="1" applyFill="1" applyBorder="1" applyAlignment="1" applyProtection="1">
      <alignment vertical="center" wrapText="1"/>
      <protection locked="0"/>
    </xf>
    <xf numFmtId="0" fontId="19" fillId="0" borderId="23" xfId="0" applyFont="1" applyBorder="1" applyAlignment="1">
      <alignment vertical="center" wrapText="1"/>
    </xf>
    <xf numFmtId="0" fontId="4" fillId="0" borderId="0" xfId="0" applyFont="1"/>
    <xf numFmtId="44" fontId="11" fillId="11" borderId="39" xfId="0" applyNumberFormat="1" applyFont="1" applyFill="1" applyBorder="1" applyAlignment="1">
      <alignment horizontal="center" vertical="center"/>
    </xf>
    <xf numFmtId="44" fontId="20" fillId="2" borderId="64" xfId="0" applyNumberFormat="1" applyFont="1" applyFill="1" applyBorder="1" applyAlignment="1">
      <alignment horizontal="center" vertical="center" wrapText="1"/>
    </xf>
    <xf numFmtId="44" fontId="11" fillId="7" borderId="69" xfId="0" applyNumberFormat="1" applyFont="1" applyFill="1" applyBorder="1" applyAlignment="1">
      <alignment horizontal="center" vertical="center"/>
    </xf>
    <xf numFmtId="44" fontId="4" fillId="0" borderId="17" xfId="0" applyNumberFormat="1" applyFont="1" applyBorder="1" applyAlignment="1" applyProtection="1">
      <alignment vertical="center"/>
      <protection hidden="1"/>
    </xf>
    <xf numFmtId="44" fontId="0" fillId="7" borderId="7" xfId="0" applyNumberFormat="1" applyFill="1" applyBorder="1" applyAlignment="1" applyProtection="1">
      <alignment vertical="center"/>
      <protection hidden="1"/>
    </xf>
    <xf numFmtId="44" fontId="0" fillId="7" borderId="16" xfId="0" applyNumberFormat="1" applyFill="1" applyBorder="1" applyAlignment="1" applyProtection="1">
      <alignment vertical="center"/>
      <protection hidden="1"/>
    </xf>
    <xf numFmtId="0" fontId="0" fillId="7" borderId="54" xfId="0" applyFill="1" applyBorder="1" applyAlignment="1" applyProtection="1">
      <alignment horizontal="center" vertical="center"/>
      <protection hidden="1"/>
    </xf>
    <xf numFmtId="0" fontId="0" fillId="7" borderId="10" xfId="0" applyFill="1" applyBorder="1" applyAlignment="1" applyProtection="1">
      <alignment horizontal="center" vertical="center"/>
      <protection hidden="1"/>
    </xf>
    <xf numFmtId="44" fontId="0" fillId="7" borderId="73" xfId="0" applyNumberFormat="1" applyFill="1" applyBorder="1" applyAlignment="1" applyProtection="1">
      <alignment vertical="center"/>
      <protection hidden="1"/>
    </xf>
    <xf numFmtId="0" fontId="0" fillId="0" borderId="23" xfId="0" applyBorder="1" applyAlignment="1">
      <alignment horizontal="left" vertical="center" wrapText="1"/>
    </xf>
    <xf numFmtId="0" fontId="0" fillId="0" borderId="5" xfId="0" applyBorder="1"/>
    <xf numFmtId="0" fontId="0" fillId="0" borderId="66" xfId="0" applyBorder="1"/>
    <xf numFmtId="0" fontId="24" fillId="0" borderId="17" xfId="0" applyFont="1" applyBorder="1" applyAlignment="1" applyProtection="1">
      <alignment vertical="center" wrapText="1"/>
      <protection hidden="1"/>
    </xf>
    <xf numFmtId="0" fontId="24" fillId="0" borderId="0" xfId="0" applyFont="1" applyAlignment="1">
      <alignment vertical="center" wrapText="1"/>
    </xf>
    <xf numFmtId="0" fontId="24" fillId="0" borderId="17" xfId="0" applyFont="1" applyBorder="1" applyAlignment="1">
      <alignment vertical="center" wrapText="1"/>
    </xf>
    <xf numFmtId="44" fontId="11" fillId="2" borderId="63" xfId="0" applyNumberFormat="1" applyFont="1" applyFill="1" applyBorder="1" applyAlignment="1">
      <alignment horizontal="center" vertical="center" wrapText="1"/>
    </xf>
    <xf numFmtId="44" fontId="20" fillId="2" borderId="50" xfId="0" applyNumberFormat="1" applyFont="1" applyFill="1" applyBorder="1" applyAlignment="1">
      <alignment horizontal="center" vertical="center" wrapText="1"/>
    </xf>
    <xf numFmtId="44" fontId="0" fillId="7" borderId="52" xfId="0" applyNumberFormat="1" applyFill="1" applyBorder="1" applyAlignment="1">
      <alignment horizontal="center" vertical="center" wrapText="1"/>
    </xf>
    <xf numFmtId="10" fontId="0" fillId="7" borderId="52" xfId="2" applyNumberFormat="1" applyFont="1" applyFill="1" applyBorder="1" applyAlignment="1">
      <alignment horizontal="center" vertical="center"/>
    </xf>
    <xf numFmtId="0" fontId="0" fillId="7" borderId="43" xfId="0" applyFill="1" applyBorder="1" applyAlignment="1">
      <alignment horizontal="center" vertical="center"/>
    </xf>
    <xf numFmtId="44" fontId="0" fillId="7" borderId="38" xfId="0" applyNumberFormat="1" applyFill="1" applyBorder="1" applyAlignment="1">
      <alignment horizontal="center" vertical="center" wrapText="1"/>
    </xf>
    <xf numFmtId="44" fontId="0" fillId="7" borderId="64" xfId="0" applyNumberFormat="1" applyFill="1" applyBorder="1" applyAlignment="1">
      <alignment horizontal="center" vertical="center" wrapText="1"/>
    </xf>
    <xf numFmtId="0" fontId="11" fillId="7" borderId="0" xfId="0" applyFont="1" applyFill="1" applyAlignment="1">
      <alignment horizontal="center" vertical="center"/>
    </xf>
    <xf numFmtId="0" fontId="11" fillId="7" borderId="74" xfId="0" applyFont="1" applyFill="1" applyBorder="1" applyAlignment="1">
      <alignment horizontal="center" vertical="center"/>
    </xf>
    <xf numFmtId="44" fontId="11" fillId="2" borderId="0" xfId="0" applyNumberFormat="1" applyFont="1" applyFill="1" applyAlignment="1">
      <alignment horizontal="center" vertical="center" wrapText="1"/>
    </xf>
    <xf numFmtId="44" fontId="11" fillId="2" borderId="74" xfId="0" applyNumberFormat="1" applyFont="1" applyFill="1" applyBorder="1" applyAlignment="1">
      <alignment horizontal="center" vertical="center" wrapText="1"/>
    </xf>
    <xf numFmtId="0" fontId="11" fillId="13" borderId="42" xfId="0" applyFont="1" applyFill="1" applyBorder="1" applyAlignment="1">
      <alignment horizontal="center" vertical="center" wrapText="1"/>
    </xf>
    <xf numFmtId="0" fontId="11" fillId="13" borderId="76" xfId="0" applyFont="1" applyFill="1" applyBorder="1" applyAlignment="1">
      <alignment horizontal="center" vertical="center" wrapText="1"/>
    </xf>
    <xf numFmtId="0" fontId="11" fillId="13" borderId="77" xfId="0" applyFont="1" applyFill="1" applyBorder="1" applyAlignment="1">
      <alignment horizontal="center" vertical="center" wrapText="1"/>
    </xf>
    <xf numFmtId="0" fontId="11" fillId="13" borderId="56" xfId="0" applyFont="1" applyFill="1" applyBorder="1" applyAlignment="1">
      <alignment horizontal="center" vertical="center" wrapText="1"/>
    </xf>
    <xf numFmtId="0" fontId="11" fillId="13" borderId="78" xfId="0" applyFont="1" applyFill="1" applyBorder="1" applyAlignment="1">
      <alignment horizontal="center" vertical="center" wrapText="1"/>
    </xf>
    <xf numFmtId="44" fontId="11" fillId="11" borderId="76" xfId="0" applyNumberFormat="1" applyFont="1" applyFill="1" applyBorder="1" applyAlignment="1">
      <alignment horizontal="center" vertical="center"/>
    </xf>
    <xf numFmtId="44" fontId="11" fillId="2" borderId="79" xfId="0" applyNumberFormat="1" applyFont="1" applyFill="1" applyBorder="1" applyAlignment="1">
      <alignment horizontal="center" vertical="center" wrapText="1"/>
    </xf>
    <xf numFmtId="0" fontId="0" fillId="0" borderId="0" xfId="0" applyAlignment="1" applyProtection="1">
      <alignment vertical="top"/>
      <protection locked="0"/>
    </xf>
    <xf numFmtId="0" fontId="26" fillId="13" borderId="0" xfId="0" applyFont="1" applyFill="1" applyAlignment="1">
      <alignment horizontal="center" vertical="center" wrapText="1"/>
    </xf>
    <xf numFmtId="0" fontId="26" fillId="13" borderId="67" xfId="0" applyFont="1" applyFill="1" applyBorder="1" applyAlignment="1">
      <alignment horizontal="center" vertical="center" wrapText="1"/>
    </xf>
    <xf numFmtId="0" fontId="0" fillId="0" borderId="43" xfId="0" applyBorder="1"/>
    <xf numFmtId="0" fontId="0" fillId="0" borderId="3" xfId="0" applyBorder="1"/>
    <xf numFmtId="0" fontId="11" fillId="0" borderId="0" xfId="0" applyFont="1" applyAlignment="1">
      <alignment vertical="center"/>
    </xf>
    <xf numFmtId="0" fontId="21" fillId="0" borderId="0" xfId="1" applyFont="1" applyBorder="1" applyAlignment="1"/>
    <xf numFmtId="0" fontId="0" fillId="0" borderId="42" xfId="0" applyBorder="1"/>
    <xf numFmtId="49" fontId="10" fillId="2" borderId="67" xfId="0" applyNumberFormat="1" applyFont="1" applyFill="1" applyBorder="1" applyAlignment="1">
      <alignment horizontal="center" vertical="center" wrapText="1"/>
    </xf>
    <xf numFmtId="49" fontId="10" fillId="2" borderId="69" xfId="0" applyNumberFormat="1" applyFont="1" applyFill="1" applyBorder="1" applyAlignment="1">
      <alignment horizontal="center" vertical="center" wrapText="1"/>
    </xf>
    <xf numFmtId="44" fontId="11" fillId="7" borderId="67" xfId="0" applyNumberFormat="1" applyFont="1" applyFill="1" applyBorder="1" applyAlignment="1">
      <alignment horizontal="center" vertical="center"/>
    </xf>
    <xf numFmtId="0" fontId="10" fillId="7" borderId="67" xfId="0" applyFont="1" applyFill="1" applyBorder="1" applyAlignment="1">
      <alignment horizontal="center" vertical="center"/>
    </xf>
    <xf numFmtId="0" fontId="10" fillId="7" borderId="69" xfId="0" applyFont="1" applyFill="1" applyBorder="1" applyAlignment="1">
      <alignment horizontal="center" vertical="center"/>
    </xf>
    <xf numFmtId="44" fontId="10" fillId="2" borderId="71" xfId="0" applyNumberFormat="1" applyFont="1" applyFill="1" applyBorder="1" applyAlignment="1">
      <alignment horizontal="center" vertical="center" wrapText="1"/>
    </xf>
    <xf numFmtId="44" fontId="10" fillId="2" borderId="65" xfId="0" applyNumberFormat="1" applyFont="1" applyFill="1" applyBorder="1" applyAlignment="1">
      <alignment horizontal="center" vertical="center" wrapText="1"/>
    </xf>
    <xf numFmtId="44" fontId="10" fillId="2" borderId="58" xfId="0" applyNumberFormat="1" applyFont="1" applyFill="1" applyBorder="1" applyAlignment="1">
      <alignment horizontal="center" vertical="center" wrapText="1"/>
    </xf>
    <xf numFmtId="44" fontId="10" fillId="2" borderId="47" xfId="0" applyNumberFormat="1" applyFont="1" applyFill="1" applyBorder="1" applyAlignment="1">
      <alignment horizontal="center" vertical="center" wrapText="1"/>
    </xf>
    <xf numFmtId="0" fontId="10" fillId="7" borderId="16" xfId="0" applyFont="1" applyFill="1" applyBorder="1" applyAlignment="1">
      <alignment horizontal="center" vertical="center"/>
    </xf>
    <xf numFmtId="44" fontId="27" fillId="11" borderId="8" xfId="0" applyNumberFormat="1" applyFont="1" applyFill="1" applyBorder="1" applyAlignment="1">
      <alignment horizontal="center" vertical="center"/>
    </xf>
    <xf numFmtId="44" fontId="11" fillId="11" borderId="2" xfId="0" applyNumberFormat="1" applyFont="1" applyFill="1" applyBorder="1" applyAlignment="1">
      <alignment horizontal="center" vertical="center"/>
    </xf>
    <xf numFmtId="0" fontId="0" fillId="0" borderId="53" xfId="0" applyBorder="1"/>
    <xf numFmtId="0" fontId="1" fillId="11" borderId="12" xfId="0" applyFont="1" applyFill="1" applyBorder="1" applyAlignment="1">
      <alignment horizontal="right" vertical="center"/>
    </xf>
    <xf numFmtId="44" fontId="1" fillId="11" borderId="8" xfId="0" applyNumberFormat="1" applyFont="1" applyFill="1" applyBorder="1" applyAlignment="1">
      <alignment vertical="center"/>
    </xf>
    <xf numFmtId="0" fontId="10" fillId="11" borderId="8" xfId="0" applyFont="1" applyFill="1" applyBorder="1" applyAlignment="1">
      <alignment horizontal="center" vertical="center" wrapText="1"/>
    </xf>
    <xf numFmtId="44" fontId="11" fillId="7" borderId="13" xfId="0" applyNumberFormat="1" applyFont="1" applyFill="1" applyBorder="1" applyAlignment="1">
      <alignment horizontal="center" vertical="center" wrapText="1"/>
    </xf>
    <xf numFmtId="44" fontId="10" fillId="7" borderId="30" xfId="0" applyNumberFormat="1" applyFont="1" applyFill="1" applyBorder="1" applyAlignment="1">
      <alignment horizontal="center" vertical="center" wrapText="1"/>
    </xf>
    <xf numFmtId="44" fontId="10" fillId="7" borderId="25" xfId="0" applyNumberFormat="1" applyFont="1" applyFill="1" applyBorder="1" applyAlignment="1">
      <alignment horizontal="center" vertical="center" wrapText="1"/>
    </xf>
    <xf numFmtId="0" fontId="10" fillId="11" borderId="12" xfId="0" applyFont="1" applyFill="1" applyBorder="1" applyAlignment="1">
      <alignment horizontal="center" vertical="center" wrapText="1"/>
    </xf>
    <xf numFmtId="10" fontId="22" fillId="7" borderId="10" xfId="0" applyNumberFormat="1" applyFont="1" applyFill="1" applyBorder="1" applyAlignment="1">
      <alignment horizontal="right" vertical="center" wrapText="1"/>
    </xf>
    <xf numFmtId="10" fontId="19" fillId="7" borderId="62" xfId="0" applyNumberFormat="1" applyFont="1" applyFill="1" applyBorder="1" applyAlignment="1">
      <alignment horizontal="right" vertical="center" wrapText="1"/>
    </xf>
    <xf numFmtId="10" fontId="19" fillId="7" borderId="54" xfId="0" applyNumberFormat="1" applyFont="1" applyFill="1" applyBorder="1" applyAlignment="1">
      <alignment horizontal="right" vertical="center" wrapText="1"/>
    </xf>
    <xf numFmtId="0" fontId="0" fillId="13" borderId="46" xfId="0" applyFill="1" applyBorder="1" applyAlignment="1">
      <alignment horizontal="left" vertical="center" wrapText="1"/>
    </xf>
    <xf numFmtId="0" fontId="0" fillId="13" borderId="47" xfId="0" applyFill="1" applyBorder="1" applyAlignment="1">
      <alignment horizontal="left" vertical="center" wrapText="1"/>
    </xf>
    <xf numFmtId="0" fontId="0" fillId="13" borderId="48" xfId="0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4" fillId="0" borderId="17" xfId="0" applyFont="1" applyBorder="1" applyAlignment="1" applyProtection="1">
      <alignment vertical="center" wrapText="1"/>
      <protection hidden="1"/>
    </xf>
    <xf numFmtId="0" fontId="4" fillId="0" borderId="17" xfId="0" applyFont="1" applyBorder="1" applyAlignment="1">
      <alignment vertical="center" wrapText="1"/>
    </xf>
    <xf numFmtId="44" fontId="10" fillId="2" borderId="85" xfId="0" applyNumberFormat="1" applyFont="1" applyFill="1" applyBorder="1" applyAlignment="1">
      <alignment horizontal="center" vertical="center" wrapText="1"/>
    </xf>
    <xf numFmtId="44" fontId="0" fillId="11" borderId="39" xfId="0" applyNumberFormat="1" applyFill="1" applyBorder="1" applyAlignment="1">
      <alignment horizontal="center" vertical="center"/>
    </xf>
    <xf numFmtId="44" fontId="0" fillId="11" borderId="8" xfId="0" applyNumberForma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44" fontId="11" fillId="7" borderId="31" xfId="0" applyNumberFormat="1" applyFont="1" applyFill="1" applyBorder="1" applyAlignment="1">
      <alignment horizontal="center" vertical="center"/>
    </xf>
    <xf numFmtId="44" fontId="11" fillId="7" borderId="26" xfId="0" applyNumberFormat="1" applyFont="1" applyFill="1" applyBorder="1" applyAlignment="1">
      <alignment horizontal="center" vertical="center"/>
    </xf>
    <xf numFmtId="49" fontId="10" fillId="2" borderId="73" xfId="0" applyNumberFormat="1" applyFont="1" applyFill="1" applyBorder="1" applyAlignment="1">
      <alignment horizontal="center" vertical="center" wrapText="1"/>
    </xf>
    <xf numFmtId="44" fontId="20" fillId="2" borderId="81" xfId="0" applyNumberFormat="1" applyFont="1" applyFill="1" applyBorder="1" applyAlignment="1">
      <alignment horizontal="center" vertical="center" wrapText="1"/>
    </xf>
    <xf numFmtId="49" fontId="10" fillId="2" borderId="26" xfId="0" applyNumberFormat="1" applyFont="1" applyFill="1" applyBorder="1" applyAlignment="1">
      <alignment horizontal="center" vertical="center" wrapText="1"/>
    </xf>
    <xf numFmtId="44" fontId="20" fillId="2" borderId="13" xfId="0" applyNumberFormat="1" applyFont="1" applyFill="1" applyBorder="1" applyAlignment="1">
      <alignment horizontal="center" vertical="center"/>
    </xf>
    <xf numFmtId="49" fontId="10" fillId="2" borderId="14" xfId="0" applyNumberFormat="1" applyFont="1" applyFill="1" applyBorder="1" applyAlignment="1">
      <alignment horizontal="center" vertical="center" wrapText="1"/>
    </xf>
    <xf numFmtId="44" fontId="20" fillId="2" borderId="30" xfId="0" applyNumberFormat="1" applyFont="1" applyFill="1" applyBorder="1" applyAlignment="1">
      <alignment horizontal="center" vertical="center"/>
    </xf>
    <xf numFmtId="49" fontId="10" fillId="2" borderId="31" xfId="0" applyNumberFormat="1" applyFont="1" applyFill="1" applyBorder="1" applyAlignment="1">
      <alignment horizontal="center" vertical="center" wrapText="1"/>
    </xf>
    <xf numFmtId="44" fontId="10" fillId="2" borderId="84" xfId="0" applyNumberFormat="1" applyFont="1" applyFill="1" applyBorder="1" applyAlignment="1">
      <alignment horizontal="center" vertical="center" wrapText="1"/>
    </xf>
    <xf numFmtId="44" fontId="20" fillId="2" borderId="86" xfId="0" applyNumberFormat="1" applyFont="1" applyFill="1" applyBorder="1" applyAlignment="1">
      <alignment horizontal="center" vertical="center"/>
    </xf>
    <xf numFmtId="44" fontId="0" fillId="11" borderId="78" xfId="0" applyNumberFormat="1" applyFill="1" applyBorder="1" applyAlignment="1">
      <alignment horizontal="center" vertical="center"/>
    </xf>
    <xf numFmtId="44" fontId="0" fillId="11" borderId="56" xfId="0" applyNumberFormat="1" applyFill="1" applyBorder="1" applyAlignment="1">
      <alignment horizontal="center" vertical="center"/>
    </xf>
    <xf numFmtId="44" fontId="0" fillId="11" borderId="76" xfId="0" applyNumberFormat="1" applyFill="1" applyBorder="1" applyAlignment="1">
      <alignment horizontal="center" vertical="center"/>
    </xf>
    <xf numFmtId="0" fontId="11" fillId="7" borderId="13" xfId="0" applyFont="1" applyFill="1" applyBorder="1" applyAlignment="1">
      <alignment horizontal="center" vertical="center"/>
    </xf>
    <xf numFmtId="0" fontId="10" fillId="7" borderId="9" xfId="0" applyFont="1" applyFill="1" applyBorder="1" applyAlignment="1">
      <alignment horizontal="center" vertical="center"/>
    </xf>
    <xf numFmtId="44" fontId="11" fillId="7" borderId="14" xfId="0" applyNumberFormat="1" applyFont="1" applyFill="1" applyBorder="1" applyAlignment="1">
      <alignment horizontal="center" vertical="center"/>
    </xf>
    <xf numFmtId="0" fontId="11" fillId="7" borderId="30" xfId="0" applyFont="1" applyFill="1" applyBorder="1" applyAlignment="1">
      <alignment horizontal="center" vertical="center"/>
    </xf>
    <xf numFmtId="0" fontId="11" fillId="7" borderId="25" xfId="0" applyFont="1" applyFill="1" applyBorder="1" applyAlignment="1">
      <alignment horizontal="center" vertical="center"/>
    </xf>
    <xf numFmtId="0" fontId="0" fillId="7" borderId="87" xfId="0" applyFill="1" applyBorder="1" applyAlignment="1" applyProtection="1">
      <alignment horizontal="center" vertical="center"/>
      <protection hidden="1"/>
    </xf>
    <xf numFmtId="0" fontId="0" fillId="0" borderId="88" xfId="0" applyBorder="1" applyAlignment="1">
      <alignment horizontal="center" vertical="center"/>
    </xf>
    <xf numFmtId="0" fontId="1" fillId="0" borderId="0" xfId="0" applyFont="1"/>
    <xf numFmtId="44" fontId="13" fillId="16" borderId="0" xfId="0" applyNumberFormat="1" applyFont="1" applyFill="1" applyAlignment="1" applyProtection="1">
      <alignment vertical="center"/>
      <protection hidden="1"/>
    </xf>
    <xf numFmtId="44" fontId="13" fillId="7" borderId="1" xfId="0" applyNumberFormat="1" applyFont="1" applyFill="1" applyBorder="1" applyAlignment="1" applyProtection="1">
      <alignment vertical="center"/>
      <protection hidden="1"/>
    </xf>
    <xf numFmtId="0" fontId="0" fillId="0" borderId="0" xfId="0" applyAlignment="1">
      <alignment horizontal="left" vertical="center" wrapText="1"/>
    </xf>
    <xf numFmtId="0" fontId="0" fillId="11" borderId="86" xfId="0" applyFill="1" applyBorder="1" applyAlignment="1">
      <alignment vertical="center" wrapText="1"/>
    </xf>
    <xf numFmtId="44" fontId="0" fillId="7" borderId="5" xfId="0" applyNumberFormat="1" applyFill="1" applyBorder="1" applyAlignment="1" applyProtection="1">
      <alignment vertical="center"/>
      <protection hidden="1"/>
    </xf>
    <xf numFmtId="0" fontId="6" fillId="5" borderId="56" xfId="0" applyFont="1" applyFill="1" applyBorder="1" applyAlignment="1">
      <alignment vertical="center"/>
    </xf>
    <xf numFmtId="44" fontId="6" fillId="7" borderId="72" xfId="0" applyNumberFormat="1" applyFont="1" applyFill="1" applyBorder="1" applyAlignment="1" applyProtection="1">
      <alignment vertical="center"/>
      <protection hidden="1"/>
    </xf>
    <xf numFmtId="0" fontId="0" fillId="11" borderId="1" xfId="0" applyFill="1" applyBorder="1" applyAlignment="1">
      <alignment vertical="center" wrapText="1"/>
    </xf>
    <xf numFmtId="0" fontId="16" fillId="16" borderId="0" xfId="1" applyFont="1" applyFill="1" applyBorder="1" applyAlignment="1">
      <alignment horizontal="center" vertical="center"/>
    </xf>
    <xf numFmtId="0" fontId="15" fillId="0" borderId="44" xfId="0" applyFont="1" applyBorder="1" applyAlignment="1">
      <alignment vertical="center"/>
    </xf>
    <xf numFmtId="0" fontId="16" fillId="16" borderId="87" xfId="1" applyFont="1" applyFill="1" applyBorder="1" applyAlignment="1">
      <alignment horizontal="center" vertical="center"/>
    </xf>
    <xf numFmtId="0" fontId="16" fillId="5" borderId="4" xfId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4" fontId="0" fillId="7" borderId="1" xfId="0" applyNumberFormat="1" applyFill="1" applyBorder="1" applyAlignment="1" applyProtection="1">
      <alignment vertical="center" wrapText="1"/>
      <protection hidden="1"/>
    </xf>
    <xf numFmtId="0" fontId="1" fillId="0" borderId="69" xfId="0" applyFont="1" applyBorder="1" applyAlignment="1">
      <alignment horizontal="center" vertical="center"/>
    </xf>
    <xf numFmtId="0" fontId="1" fillId="0" borderId="74" xfId="0" applyFont="1" applyBorder="1"/>
    <xf numFmtId="0" fontId="1" fillId="0" borderId="97" xfId="0" applyFont="1" applyBorder="1" applyAlignment="1">
      <alignment horizontal="center"/>
    </xf>
    <xf numFmtId="0" fontId="0" fillId="0" borderId="67" xfId="0" applyBorder="1" applyAlignment="1">
      <alignment horizontal="center" vertical="center"/>
    </xf>
    <xf numFmtId="0" fontId="0" fillId="0" borderId="98" xfId="0" applyBorder="1" applyAlignment="1">
      <alignment horizontal="center"/>
    </xf>
    <xf numFmtId="0" fontId="0" fillId="0" borderId="0" xfId="0" applyAlignment="1">
      <alignment wrapText="1"/>
    </xf>
    <xf numFmtId="8" fontId="0" fillId="0" borderId="98" xfId="0" applyNumberFormat="1" applyBorder="1" applyAlignment="1">
      <alignment horizontal="center"/>
    </xf>
    <xf numFmtId="0" fontId="0" fillId="0" borderId="100" xfId="0" applyBorder="1" applyAlignment="1">
      <alignment wrapText="1"/>
    </xf>
    <xf numFmtId="0" fontId="0" fillId="0" borderId="102" xfId="0" applyBorder="1"/>
    <xf numFmtId="0" fontId="0" fillId="0" borderId="1" xfId="0" applyBorder="1" applyAlignment="1">
      <alignment vertical="center"/>
    </xf>
    <xf numFmtId="0" fontId="1" fillId="0" borderId="0" xfId="0" applyFont="1" applyAlignment="1">
      <alignment wrapText="1"/>
    </xf>
    <xf numFmtId="0" fontId="36" fillId="5" borderId="1" xfId="0" applyFont="1" applyFill="1" applyBorder="1" applyAlignment="1">
      <alignment horizontal="center" vertical="center" wrapText="1"/>
    </xf>
    <xf numFmtId="0" fontId="6" fillId="9" borderId="25" xfId="0" applyFont="1" applyFill="1" applyBorder="1" applyAlignment="1">
      <alignment vertical="center" wrapText="1"/>
    </xf>
    <xf numFmtId="0" fontId="5" fillId="6" borderId="2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9" fillId="8" borderId="2" xfId="1" applyFont="1" applyFill="1" applyBorder="1" applyAlignment="1">
      <alignment horizontal="center" vertical="center"/>
    </xf>
    <xf numFmtId="0" fontId="9" fillId="8" borderId="3" xfId="1" applyFont="1" applyFill="1" applyBorder="1" applyAlignment="1">
      <alignment horizontal="center" vertical="center"/>
    </xf>
    <xf numFmtId="0" fontId="9" fillId="8" borderId="4" xfId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0" fillId="2" borderId="9" xfId="0" applyFill="1" applyBorder="1" applyAlignment="1" applyProtection="1">
      <alignment horizontal="left" vertical="center"/>
      <protection locked="0"/>
    </xf>
    <xf numFmtId="0" fontId="0" fillId="2" borderId="14" xfId="0" applyFill="1" applyBorder="1" applyAlignment="1" applyProtection="1">
      <alignment horizontal="left" vertical="center"/>
      <protection locked="0"/>
    </xf>
    <xf numFmtId="0" fontId="0" fillId="2" borderId="16" xfId="0" applyFill="1" applyBorder="1" applyAlignment="1" applyProtection="1">
      <alignment horizontal="left" vertical="center"/>
      <protection locked="0"/>
    </xf>
    <xf numFmtId="0" fontId="0" fillId="2" borderId="26" xfId="0" applyFill="1" applyBorder="1" applyAlignment="1" applyProtection="1">
      <alignment horizontal="left" vertical="center"/>
      <protection locked="0"/>
    </xf>
    <xf numFmtId="0" fontId="2" fillId="5" borderId="2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left" vertical="center"/>
    </xf>
    <xf numFmtId="0" fontId="2" fillId="5" borderId="42" xfId="0" applyFont="1" applyFill="1" applyBorder="1" applyAlignment="1">
      <alignment horizontal="left" vertical="center"/>
    </xf>
    <xf numFmtId="0" fontId="2" fillId="5" borderId="4" xfId="0" applyFont="1" applyFill="1" applyBorder="1" applyAlignment="1">
      <alignment horizontal="left" vertical="center"/>
    </xf>
    <xf numFmtId="0" fontId="3" fillId="5" borderId="13" xfId="0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0" fillId="9" borderId="13" xfId="0" applyFill="1" applyBorder="1" applyAlignment="1" applyProtection="1">
      <alignment horizontal="center" vertical="center" wrapText="1"/>
      <protection hidden="1"/>
    </xf>
    <xf numFmtId="0" fontId="0" fillId="9" borderId="10" xfId="0" applyFill="1" applyBorder="1" applyAlignment="1" applyProtection="1">
      <alignment horizontal="center" vertical="center" wrapText="1"/>
      <protection hidden="1"/>
    </xf>
    <xf numFmtId="0" fontId="6" fillId="0" borderId="89" xfId="0" applyFont="1" applyBorder="1" applyAlignment="1">
      <alignment horizontal="left" vertical="top" wrapText="1"/>
    </xf>
    <xf numFmtId="0" fontId="6" fillId="0" borderId="90" xfId="0" applyFont="1" applyBorder="1" applyAlignment="1">
      <alignment horizontal="left" vertical="top" wrapText="1"/>
    </xf>
    <xf numFmtId="0" fontId="6" fillId="0" borderId="91" xfId="0" applyFont="1" applyBorder="1" applyAlignment="1">
      <alignment horizontal="left" vertical="top" wrapText="1"/>
    </xf>
    <xf numFmtId="0" fontId="6" fillId="0" borderId="92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93" xfId="0" applyFont="1" applyBorder="1" applyAlignment="1">
      <alignment horizontal="left" vertical="top" wrapText="1"/>
    </xf>
    <xf numFmtId="0" fontId="6" fillId="0" borderId="94" xfId="0" applyFont="1" applyBorder="1" applyAlignment="1">
      <alignment horizontal="left" vertical="top" wrapText="1"/>
    </xf>
    <xf numFmtId="0" fontId="6" fillId="0" borderId="95" xfId="0" applyFont="1" applyBorder="1" applyAlignment="1">
      <alignment horizontal="left" vertical="top" wrapText="1"/>
    </xf>
    <xf numFmtId="0" fontId="6" fillId="0" borderId="96" xfId="0" applyFont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28" xfId="0" applyFont="1" applyFill="1" applyBorder="1" applyAlignment="1">
      <alignment horizontal="center" vertical="center"/>
    </xf>
    <xf numFmtId="0" fontId="6" fillId="0" borderId="42" xfId="0" applyFont="1" applyBorder="1" applyAlignment="1">
      <alignment horizontal="left" vertical="top" wrapText="1"/>
    </xf>
    <xf numFmtId="0" fontId="14" fillId="0" borderId="41" xfId="0" applyFont="1" applyBorder="1" applyAlignment="1">
      <alignment horizontal="left"/>
    </xf>
    <xf numFmtId="0" fontId="14" fillId="0" borderId="43" xfId="0" applyFont="1" applyBorder="1" applyAlignment="1">
      <alignment horizontal="left"/>
    </xf>
    <xf numFmtId="0" fontId="0" fillId="9" borderId="25" xfId="0" applyFill="1" applyBorder="1" applyAlignment="1" applyProtection="1">
      <alignment horizontal="center" vertical="center" wrapText="1"/>
      <protection hidden="1"/>
    </xf>
    <xf numFmtId="0" fontId="0" fillId="9" borderId="54" xfId="0" applyFill="1" applyBorder="1" applyAlignment="1" applyProtection="1">
      <alignment horizontal="center" vertical="center" wrapText="1"/>
      <protection hidden="1"/>
    </xf>
    <xf numFmtId="0" fontId="5" fillId="6" borderId="2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16" fillId="5" borderId="2" xfId="1" applyFont="1" applyFill="1" applyBorder="1" applyAlignment="1">
      <alignment horizontal="center" vertical="center"/>
    </xf>
    <xf numFmtId="0" fontId="16" fillId="5" borderId="3" xfId="1" applyFont="1" applyFill="1" applyBorder="1" applyAlignment="1">
      <alignment horizontal="center" vertical="center"/>
    </xf>
    <xf numFmtId="0" fontId="16" fillId="5" borderId="87" xfId="1" applyFont="1" applyFill="1" applyBorder="1" applyAlignment="1">
      <alignment horizontal="center" vertical="center"/>
    </xf>
    <xf numFmtId="0" fontId="14" fillId="0" borderId="22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6" fillId="5" borderId="2" xfId="1" applyFont="1" applyFill="1" applyBorder="1" applyAlignment="1">
      <alignment horizontal="center" vertical="center" wrapText="1"/>
    </xf>
    <xf numFmtId="0" fontId="16" fillId="5" borderId="4" xfId="1" applyFont="1" applyFill="1" applyBorder="1" applyAlignment="1">
      <alignment horizontal="center" vertical="center" wrapText="1"/>
    </xf>
    <xf numFmtId="0" fontId="16" fillId="5" borderId="4" xfId="1" applyFont="1" applyFill="1" applyBorder="1" applyAlignment="1">
      <alignment horizontal="center" vertical="center"/>
    </xf>
    <xf numFmtId="0" fontId="39" fillId="0" borderId="87" xfId="0" applyFont="1" applyBorder="1" applyAlignment="1">
      <alignment horizontal="left" vertical="top" wrapText="1"/>
    </xf>
    <xf numFmtId="0" fontId="6" fillId="0" borderId="87" xfId="0" applyFont="1" applyBorder="1" applyAlignment="1">
      <alignment horizontal="left" vertical="top" wrapText="1"/>
    </xf>
    <xf numFmtId="0" fontId="3" fillId="5" borderId="29" xfId="0" applyFont="1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 wrapText="1"/>
    </xf>
    <xf numFmtId="0" fontId="0" fillId="9" borderId="9" xfId="0" applyFill="1" applyBorder="1" applyAlignment="1">
      <alignment horizontal="center" vertical="center" wrapText="1"/>
    </xf>
    <xf numFmtId="0" fontId="0" fillId="9" borderId="25" xfId="0" applyFill="1" applyBorder="1" applyAlignment="1">
      <alignment horizontal="center" vertical="center" wrapText="1"/>
    </xf>
    <xf numFmtId="0" fontId="0" fillId="9" borderId="16" xfId="0" applyFill="1" applyBorder="1" applyAlignment="1">
      <alignment horizontal="center" vertical="center" wrapText="1"/>
    </xf>
    <xf numFmtId="0" fontId="0" fillId="0" borderId="20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34" fillId="0" borderId="38" xfId="0" applyFont="1" applyBorder="1" applyAlignment="1">
      <alignment horizontal="left" vertical="center" wrapText="1"/>
    </xf>
    <xf numFmtId="0" fontId="0" fillId="0" borderId="43" xfId="0" applyBorder="1" applyAlignment="1">
      <alignment horizontal="left" vertical="center" wrapText="1"/>
    </xf>
    <xf numFmtId="0" fontId="0" fillId="0" borderId="53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0" fillId="0" borderId="42" xfId="0" applyBorder="1" applyAlignment="1">
      <alignment horizontal="left" vertical="center" wrapText="1"/>
    </xf>
    <xf numFmtId="0" fontId="0" fillId="0" borderId="72" xfId="0" applyBorder="1" applyAlignment="1">
      <alignment horizontal="left" vertical="center" wrapText="1"/>
    </xf>
    <xf numFmtId="0" fontId="0" fillId="11" borderId="50" xfId="0" applyFill="1" applyBorder="1" applyAlignment="1">
      <alignment horizontal="left" vertical="center"/>
    </xf>
    <xf numFmtId="0" fontId="0" fillId="11" borderId="0" xfId="0" applyFill="1" applyAlignment="1">
      <alignment horizontal="left" vertical="center"/>
    </xf>
    <xf numFmtId="0" fontId="0" fillId="11" borderId="38" xfId="0" applyFill="1" applyBorder="1" applyAlignment="1">
      <alignment horizontal="left" vertical="center"/>
    </xf>
    <xf numFmtId="0" fontId="0" fillId="11" borderId="43" xfId="0" applyFill="1" applyBorder="1" applyAlignment="1">
      <alignment horizontal="left" vertical="center"/>
    </xf>
    <xf numFmtId="0" fontId="0" fillId="9" borderId="13" xfId="0" applyFill="1" applyBorder="1" applyAlignment="1">
      <alignment horizontal="center" vertical="center"/>
    </xf>
    <xf numFmtId="0" fontId="0" fillId="9" borderId="9" xfId="0" applyFill="1" applyBorder="1" applyAlignment="1">
      <alignment horizontal="center" vertical="center"/>
    </xf>
    <xf numFmtId="0" fontId="0" fillId="15" borderId="36" xfId="0" applyFill="1" applyBorder="1" applyAlignment="1">
      <alignment horizontal="center" vertical="center" wrapText="1"/>
    </xf>
    <xf numFmtId="0" fontId="0" fillId="15" borderId="37" xfId="0" applyFill="1" applyBorder="1" applyAlignment="1">
      <alignment horizontal="center" vertical="center" wrapText="1"/>
    </xf>
    <xf numFmtId="0" fontId="0" fillId="7" borderId="52" xfId="0" applyFill="1" applyBorder="1" applyAlignment="1" applyProtection="1">
      <alignment horizontal="center" vertical="center"/>
      <protection hidden="1"/>
    </xf>
    <xf numFmtId="0" fontId="0" fillId="7" borderId="53" xfId="0" applyFill="1" applyBorder="1" applyAlignment="1" applyProtection="1">
      <alignment horizontal="center" vertical="center"/>
      <protection hidden="1"/>
    </xf>
    <xf numFmtId="0" fontId="0" fillId="7" borderId="54" xfId="0" applyFill="1" applyBorder="1" applyAlignment="1" applyProtection="1">
      <alignment horizontal="center" vertical="center"/>
      <protection hidden="1"/>
    </xf>
    <xf numFmtId="0" fontId="0" fillId="7" borderId="55" xfId="0" applyFill="1" applyBorder="1" applyAlignment="1" applyProtection="1">
      <alignment horizontal="center" vertical="center"/>
      <protection hidden="1"/>
    </xf>
    <xf numFmtId="0" fontId="13" fillId="0" borderId="18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0" fillId="10" borderId="3" xfId="0" applyFill="1" applyBorder="1" applyAlignment="1">
      <alignment horizontal="center" vertical="center"/>
    </xf>
    <xf numFmtId="0" fontId="0" fillId="10" borderId="4" xfId="0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0" fillId="10" borderId="38" xfId="0" applyFill="1" applyBorder="1" applyAlignment="1">
      <alignment horizontal="center" vertical="center"/>
    </xf>
    <xf numFmtId="0" fontId="0" fillId="10" borderId="43" xfId="0" applyFill="1" applyBorder="1" applyAlignment="1">
      <alignment horizontal="center" vertical="center"/>
    </xf>
    <xf numFmtId="0" fontId="0" fillId="10" borderId="53" xfId="0" applyFill="1" applyBorder="1" applyAlignment="1">
      <alignment horizontal="center" vertical="center"/>
    </xf>
    <xf numFmtId="0" fontId="1" fillId="11" borderId="2" xfId="0" applyFont="1" applyFill="1" applyBorder="1" applyAlignment="1">
      <alignment horizontal="left" vertical="center" wrapText="1"/>
    </xf>
    <xf numFmtId="0" fontId="1" fillId="11" borderId="3" xfId="0" applyFont="1" applyFill="1" applyBorder="1" applyAlignment="1">
      <alignment horizontal="left" vertical="center" wrapText="1"/>
    </xf>
    <xf numFmtId="0" fontId="13" fillId="0" borderId="17" xfId="0" applyFont="1" applyBorder="1" applyAlignment="1">
      <alignment horizontal="center" vertical="center"/>
    </xf>
    <xf numFmtId="0" fontId="10" fillId="13" borderId="81" xfId="0" applyFont="1" applyFill="1" applyBorder="1" applyAlignment="1">
      <alignment horizontal="right" vertical="center" wrapText="1"/>
    </xf>
    <xf numFmtId="0" fontId="10" fillId="13" borderId="55" xfId="0" applyFont="1" applyFill="1" applyBorder="1" applyAlignment="1">
      <alignment horizontal="right" vertical="center" wrapText="1"/>
    </xf>
    <xf numFmtId="0" fontId="0" fillId="13" borderId="2" xfId="0" applyFill="1" applyBorder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11" fillId="12" borderId="2" xfId="0" applyFont="1" applyFill="1" applyBorder="1" applyAlignment="1">
      <alignment horizontal="center" vertical="center" wrapText="1"/>
    </xf>
    <xf numFmtId="0" fontId="11" fillId="12" borderId="3" xfId="0" applyFont="1" applyFill="1" applyBorder="1" applyAlignment="1">
      <alignment horizontal="center" vertical="center" wrapText="1"/>
    </xf>
    <xf numFmtId="0" fontId="11" fillId="12" borderId="4" xfId="0" applyFont="1" applyFill="1" applyBorder="1" applyAlignment="1">
      <alignment horizontal="center" vertical="center" wrapText="1"/>
    </xf>
    <xf numFmtId="0" fontId="10" fillId="13" borderId="68" xfId="0" applyFont="1" applyFill="1" applyBorder="1" applyAlignment="1">
      <alignment horizontal="right" vertical="center" wrapText="1"/>
    </xf>
    <xf numFmtId="0" fontId="10" fillId="13" borderId="83" xfId="0" applyFont="1" applyFill="1" applyBorder="1" applyAlignment="1">
      <alignment horizontal="right" vertical="center" wrapText="1"/>
    </xf>
    <xf numFmtId="0" fontId="23" fillId="12" borderId="82" xfId="0" applyFont="1" applyFill="1" applyBorder="1" applyAlignment="1">
      <alignment horizontal="center" vertical="center" wrapText="1"/>
    </xf>
    <xf numFmtId="0" fontId="23" fillId="12" borderId="80" xfId="0" applyFont="1" applyFill="1" applyBorder="1" applyAlignment="1">
      <alignment horizontal="center" vertical="center" wrapText="1"/>
    </xf>
    <xf numFmtId="0" fontId="1" fillId="14" borderId="2" xfId="0" applyFont="1" applyFill="1" applyBorder="1" applyAlignment="1">
      <alignment horizontal="center" vertical="center"/>
    </xf>
    <xf numFmtId="0" fontId="1" fillId="14" borderId="3" xfId="0" applyFont="1" applyFill="1" applyBorder="1" applyAlignment="1">
      <alignment horizontal="center" vertical="center"/>
    </xf>
    <xf numFmtId="0" fontId="1" fillId="14" borderId="4" xfId="0" applyFont="1" applyFill="1" applyBorder="1" applyAlignment="1">
      <alignment horizontal="center" vertical="center"/>
    </xf>
    <xf numFmtId="0" fontId="11" fillId="11" borderId="2" xfId="0" applyFont="1" applyFill="1" applyBorder="1" applyAlignment="1">
      <alignment horizontal="right" vertical="center" wrapText="1"/>
    </xf>
    <xf numFmtId="0" fontId="11" fillId="11" borderId="3" xfId="0" applyFont="1" applyFill="1" applyBorder="1" applyAlignment="1">
      <alignment horizontal="right" vertical="center" wrapText="1"/>
    </xf>
    <xf numFmtId="0" fontId="11" fillId="11" borderId="15" xfId="0" applyFont="1" applyFill="1" applyBorder="1" applyAlignment="1">
      <alignment horizontal="right" vertical="center" wrapText="1"/>
    </xf>
    <xf numFmtId="44" fontId="10" fillId="11" borderId="2" xfId="0" applyNumberFormat="1" applyFont="1" applyFill="1" applyBorder="1" applyAlignment="1">
      <alignment horizontal="center" vertical="center"/>
    </xf>
    <xf numFmtId="44" fontId="10" fillId="11" borderId="4" xfId="0" applyNumberFormat="1" applyFont="1" applyFill="1" applyBorder="1" applyAlignment="1">
      <alignment horizontal="center" vertical="center"/>
    </xf>
    <xf numFmtId="0" fontId="11" fillId="11" borderId="2" xfId="0" applyFont="1" applyFill="1" applyBorder="1" applyAlignment="1">
      <alignment horizontal="right" vertical="center"/>
    </xf>
    <xf numFmtId="0" fontId="11" fillId="11" borderId="3" xfId="0" applyFont="1" applyFill="1" applyBorder="1" applyAlignment="1">
      <alignment horizontal="right" vertical="center"/>
    </xf>
    <xf numFmtId="0" fontId="11" fillId="11" borderId="15" xfId="0" applyFont="1" applyFill="1" applyBorder="1" applyAlignment="1">
      <alignment horizontal="right" vertical="center"/>
    </xf>
    <xf numFmtId="0" fontId="11" fillId="11" borderId="56" xfId="0" applyFont="1" applyFill="1" applyBorder="1" applyAlignment="1">
      <alignment horizontal="right" vertical="center"/>
    </xf>
    <xf numFmtId="0" fontId="11" fillId="11" borderId="42" xfId="0" applyFont="1" applyFill="1" applyBorder="1" applyAlignment="1">
      <alignment horizontal="right" vertical="center"/>
    </xf>
    <xf numFmtId="0" fontId="11" fillId="11" borderId="75" xfId="0" applyFont="1" applyFill="1" applyBorder="1" applyAlignment="1">
      <alignment horizontal="right" vertical="center"/>
    </xf>
    <xf numFmtId="0" fontId="11" fillId="11" borderId="12" xfId="0" applyFont="1" applyFill="1" applyBorder="1" applyAlignment="1">
      <alignment horizontal="center" vertical="center"/>
    </xf>
    <xf numFmtId="0" fontId="11" fillId="11" borderId="7" xfId="0" applyFont="1" applyFill="1" applyBorder="1" applyAlignment="1">
      <alignment horizontal="center" vertical="center"/>
    </xf>
    <xf numFmtId="0" fontId="11" fillId="11" borderId="8" xfId="0" applyFont="1" applyFill="1" applyBorder="1" applyAlignment="1">
      <alignment horizontal="center" vertical="center"/>
    </xf>
    <xf numFmtId="0" fontId="11" fillId="11" borderId="2" xfId="0" applyFont="1" applyFill="1" applyBorder="1" applyAlignment="1">
      <alignment horizontal="center" vertical="center"/>
    </xf>
    <xf numFmtId="0" fontId="11" fillId="11" borderId="3" xfId="0" applyFont="1" applyFill="1" applyBorder="1" applyAlignment="1">
      <alignment horizontal="center" vertical="center"/>
    </xf>
    <xf numFmtId="0" fontId="11" fillId="11" borderId="4" xfId="0" applyFont="1" applyFill="1" applyBorder="1" applyAlignment="1">
      <alignment horizontal="center" vertical="center"/>
    </xf>
    <xf numFmtId="44" fontId="11" fillId="11" borderId="12" xfId="0" applyNumberFormat="1" applyFont="1" applyFill="1" applyBorder="1" applyAlignment="1">
      <alignment horizontal="center" vertical="center"/>
    </xf>
    <xf numFmtId="44" fontId="11" fillId="11" borderId="70" xfId="0" applyNumberFormat="1" applyFont="1" applyFill="1" applyBorder="1" applyAlignment="1">
      <alignment horizontal="center" vertical="center"/>
    </xf>
    <xf numFmtId="0" fontId="0" fillId="0" borderId="98" xfId="0" applyBorder="1" applyAlignment="1">
      <alignment horizontal="center" wrapText="1"/>
    </xf>
    <xf numFmtId="0" fontId="0" fillId="0" borderId="101" xfId="0" applyBorder="1" applyAlignment="1">
      <alignment horizontal="center" wrapText="1"/>
    </xf>
    <xf numFmtId="0" fontId="0" fillId="0" borderId="67" xfId="0" applyBorder="1" applyAlignment="1">
      <alignment horizontal="center" vertical="center"/>
    </xf>
    <xf numFmtId="0" fontId="0" fillId="0" borderId="9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</cellXfs>
  <cellStyles count="3">
    <cellStyle name="Lien hypertexte" xfId="1" builtinId="8"/>
    <cellStyle name="Normal" xfId="0" builtinId="0"/>
    <cellStyle name="Pourcentage" xfId="2" builtinId="5"/>
  </cellStyles>
  <dxfs count="82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4" formatCode="_-* #,##0.00\ &quot;€&quot;_-;\-* #,##0.00\ &quot;€&quot;_-;_-* &quot;-&quot;??\ &quot;€&quot;_-;_-@_-"/>
      <fill>
        <patternFill patternType="solid">
          <fgColor indexed="64"/>
          <bgColor rgb="FFBCF4FA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BCF4FA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BCF4FA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BCF4FA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bottom style="medium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medium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4" formatCode="_-* #,##0.00\ &quot;€&quot;_-;\-* #,##0.00\ &quot;€&quot;_-;_-* &quot;-&quot;??\ &quot;€&quot;_-;_-@_-"/>
      <fill>
        <patternFill patternType="solid">
          <fgColor indexed="64"/>
          <bgColor rgb="FFBCF4FA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BCF4FA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BCF4FA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BCF4FA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bottom style="medium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rgb="FFBCF4FA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solid">
          <fgColor indexed="64"/>
          <bgColor rgb="FFBCF4FA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rgb="FFBCF4FA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rgb="FFBCF4FA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BCF4FA"/>
      </font>
    </dxf>
    <dxf>
      <font>
        <color rgb="FFBCF4FA"/>
      </font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ont>
        <color rgb="FFBCF4FA"/>
      </font>
      <fill>
        <patternFill>
          <fgColor auto="1"/>
          <bgColor rgb="FFBCF4FA"/>
        </patternFill>
      </fill>
    </dxf>
    <dxf>
      <font>
        <color auto="1"/>
      </font>
      <fill>
        <patternFill>
          <bgColor rgb="FFBCF4FA"/>
        </patternFill>
      </fill>
    </dxf>
    <dxf>
      <font>
        <b/>
        <i val="0"/>
        <color rgb="FFFF0000"/>
      </font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ont>
        <color rgb="FFBCF4FA"/>
      </font>
    </dxf>
    <dxf>
      <font>
        <color rgb="FFBCF4FA"/>
      </font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FF0000"/>
      </font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BCF4FA"/>
      </font>
    </dxf>
    <dxf>
      <font>
        <color rgb="FFBCF4FA"/>
      </font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CC99"/>
      <color rgb="FFBCF4FA"/>
      <color rgb="FFBCF4FF"/>
      <color rgb="FFFFBB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809625</xdr:colOff>
      <xdr:row>2</xdr:row>
      <xdr:rowOff>95250</xdr:rowOff>
    </xdr:from>
    <xdr:to>
      <xdr:col>1</xdr:col>
      <xdr:colOff>1524103</xdr:colOff>
      <xdr:row>4</xdr:row>
      <xdr:rowOff>228600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16916FD-3733-47BB-A4D3-B8B012A1E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1150" y="1571625"/>
          <a:ext cx="714478" cy="723900"/>
        </a:xfrm>
        <a:prstGeom prst="rect">
          <a:avLst/>
        </a:prstGeom>
      </xdr:spPr>
    </xdr:pic>
    <xdr:clientData/>
  </xdr:twoCellAnchor>
  <xdr:twoCellAnchor editAs="oneCell">
    <xdr:from>
      <xdr:col>5</xdr:col>
      <xdr:colOff>5042</xdr:colOff>
      <xdr:row>3</xdr:row>
      <xdr:rowOff>21291</xdr:rowOff>
    </xdr:from>
    <xdr:to>
      <xdr:col>6</xdr:col>
      <xdr:colOff>95250</xdr:colOff>
      <xdr:row>4</xdr:row>
      <xdr:rowOff>91385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EC6A176-9965-4898-B439-212D67D20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48967" y="1631016"/>
          <a:ext cx="1442758" cy="5272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171450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1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64</xdr:row>
          <xdr:rowOff>9525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1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190500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1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180975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1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171450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1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180975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1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171450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1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180975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1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190500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1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64</xdr:row>
          <xdr:rowOff>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1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190500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1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64</xdr:row>
          <xdr:rowOff>9525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1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171450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1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64</xdr:row>
          <xdr:rowOff>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1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190500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1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171450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1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571500</xdr:colOff>
          <xdr:row>63</xdr:row>
          <xdr:rowOff>171450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1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180975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1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171450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1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64</xdr:row>
          <xdr:rowOff>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1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171450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1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190500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1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63</xdr:row>
          <xdr:rowOff>190500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1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571500</xdr:colOff>
          <xdr:row>63</xdr:row>
          <xdr:rowOff>180975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1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8</xdr:col>
          <xdr:colOff>561975</xdr:colOff>
          <xdr:row>64</xdr:row>
          <xdr:rowOff>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1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CTDG/_Pdc/50_Operationnel/6%20-%20DARF/AGRICULTURE/1%20-%20FEADER/Prog%2023-27/5_Interventions/2_Invest%20agricoles%20(73.1%20-%2073.17%20-%2073.2)/3_Documents%20types/Excel%20D&#233;p&#244;t%20d&#233;penses%20porteur/D&#233;p&#244;t%20d&#233;penses%20porteur_73.01.01_MESDEMARCHES%20V1.xlsx" TargetMode="External"/><Relationship Id="rId2" Type="http://schemas.microsoft.com/office/2019/04/relationships/externalLinkLongPath" Target="/CTDG/_Pdc/50_Operationnel/6%20-%20DARF/AGRICULTURE/1%20-%20FEADER/Prog%2023-27/5_Interventions/2_Invest%20agricoles%20(73.1%20-%2073.17%20-%2073.2)/3_Documents%20types/Excel%20D&#233;p&#244;t%20d&#233;penses%20porteur/D&#233;p&#244;t%20d&#233;penses%20porteur_73.01.01_MESDEMARCHES%20V1.xlsx?9D8CAB1D" TargetMode="External"/><Relationship Id="rId1" Type="http://schemas.openxmlformats.org/officeDocument/2006/relationships/externalLinkPath" Target="file:///\\9D8CAB1D\D&#233;p&#244;t%20d&#233;penses%20porteur_73.01.01_MESDEMARCHES%20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Menu"/>
      <sheetName val="Dépenses de Matériel"/>
      <sheetName val="Dépenses Immatérielles"/>
      <sheetName val="Dépenses d'autoconstruction"/>
      <sheetName val="Synthèse"/>
      <sheetName val="Instructeur"/>
      <sheetName val="Dépôt dépenses porteur_73.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B4A74BE-49AF-4807-B751-F1F2BCD3FD36}" name="Tableau9" displayName="Tableau9" ref="A68:D82" totalsRowShown="0" headerRowDxfId="25" tableBorderDxfId="24">
  <autoFilter ref="A68:D82" xr:uid="{7B4A74BE-49AF-4807-B751-F1F2BCD3FD36}"/>
  <tableColumns count="4">
    <tableColumn id="1" xr3:uid="{5390B4BE-451A-4D97-8945-3F2B116059EA}" name="Postes de dépenses" dataDxfId="23">
      <calculatedColumnFormula>IF('Prep Instruction'!B1&lt;&gt;"",'Prep Instruction'!B1,"")</calculatedColumnFormula>
    </tableColumn>
    <tableColumn id="2" xr3:uid="{E3D9810E-F3BD-40DC-87D4-DE4A67B9E4DF}" name="Montant total assiette éligible plafonnée" dataDxfId="22">
      <calculatedColumnFormula>IF(A69="IMM1",$H$58,IF(A69&lt;&gt;"",SUMIFS(H1:H39,A1:A39,A69),""))</calculatedColumnFormula>
    </tableColumn>
    <tableColumn id="3" xr3:uid="{54F4930B-D61C-441D-8296-32179E869924}" name="Taux d'aide" dataDxfId="21">
      <calculatedColumnFormula>IF(Tableau9[[#This Row],[Postes de dépenses]]&lt;&gt;"",VLOOKUP(A69,Listes!#REF!,2,FALSE),"")</calculatedColumnFormula>
    </tableColumn>
    <tableColumn id="4" xr3:uid="{FCE18AE2-9BEE-425D-B38A-3AE524008B8D}" name="Montant total subvention" dataDxfId="20">
      <calculatedColumnFormula>IF(A69&lt;&gt;"",B69*C69,"")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7F2BC4C-F2AD-4504-B1F2-489BD56FE027}" name="Tableau10" displayName="Tableau10" ref="A8:H38" totalsRowShown="0" headerRowBorderDxfId="18" tableBorderDxfId="19">
  <autoFilter ref="A8:H38" xr:uid="{47F2BC4C-F2AD-4504-B1F2-489BD56FE027}"/>
  <tableColumns count="8">
    <tableColumn id="1" xr3:uid="{EF54296B-5151-4286-A011-AD16404AC034}" name="Code investissement " dataDxfId="17">
      <calculatedColumnFormula>IF('Dépenses matérielles'!B15&lt;&gt;0,'Dépenses matérielles'!B15,"")</calculatedColumnFormula>
    </tableColumn>
    <tableColumn id="2" xr3:uid="{58DF4208-D31D-459D-BE91-DAC668A05EF5}" name="Description des dépenses" dataDxfId="16">
      <calculatedColumnFormula>IF('Dépenses matérielles'!C15&lt;&gt;0,'Dépenses matérielles'!C15,"")</calculatedColumnFormula>
    </tableColumn>
    <tableColumn id="3" xr3:uid="{04850C5D-449B-421B-84FE-A6A2131995A7}" name="Fournisseur" dataDxfId="15">
      <calculatedColumnFormula>IF('Dépenses matérielles'!D15&lt;&gt;0,'Dépenses matérielles'!D15,"")</calculatedColumnFormula>
    </tableColumn>
    <tableColumn id="4" xr3:uid="{963AC914-FED4-4FEE-8054-F6CDFD57F1C8}" name="Montant HT selon devis" dataDxfId="14">
      <calculatedColumnFormula>IF('Dépenses matérielles'!H15&lt;&gt;0,'Dépenses matérielles'!H15,"")</calculatedColumnFormula>
    </tableColumn>
    <tableColumn id="5" xr3:uid="{2974E481-31B2-4132-BEF2-723359BDEA84}" name="Méthode de vérification du coût raisonnable" dataDxfId="13"/>
    <tableColumn id="6" xr3:uid="{E18AB51A-7254-4DEA-B359-C380483D746B}" name="Motif d'inéligibilité si dépense inéligible / Justification si devis le plus cher retenu" dataDxfId="12"/>
    <tableColumn id="7" xr3:uid="{61D7E1FF-FC0F-48DC-A3EA-4926E1F46A53}" name="Assiette éligible " dataDxfId="11"/>
    <tableColumn id="8" xr3:uid="{EA124B08-BB44-4A71-8C37-6CD0C339E74C}" name="Assiette éligible plafonnée le cas échéant " dataDxfId="1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AB310FFA-A26A-455E-98AC-C26A8AACC9E1}" name="Tableau11" displayName="Tableau11" ref="A42:H57" totalsRowShown="0" headerRowBorderDxfId="8" tableBorderDxfId="9">
  <autoFilter ref="A42:H57" xr:uid="{AB310FFA-A26A-455E-98AC-C26A8AACC9E1}"/>
  <tableColumns count="8">
    <tableColumn id="1" xr3:uid="{6ABA039A-453F-44DF-A3C3-936A50D8BB92}" name="Code investissement " dataDxfId="7"/>
    <tableColumn id="2" xr3:uid="{BCC1AC09-194B-474F-9057-4FC0046D0B8E}" name="Description des dépenses" dataDxfId="6"/>
    <tableColumn id="3" xr3:uid="{827FDEE0-C247-4A8C-A17A-69FC0A9E6671}" name="Fournisseur" dataDxfId="5"/>
    <tableColumn id="4" xr3:uid="{A830C727-123E-4F36-85B5-F5A661DDAFA7}" name="Montant HT selon devis" dataDxfId="4"/>
    <tableColumn id="5" xr3:uid="{90DE5483-A1AC-4DBC-9307-5DE85E8A3CBF}" name="Méthode de vérification du coût raisonnable" dataDxfId="3"/>
    <tableColumn id="6" xr3:uid="{A2D50CD2-47FE-4B32-9AF3-2FE99DE85BE9}" name="Motif d'inéligibilité si dépense inéligible / Justification si devis le plus cher retenu" dataDxfId="2"/>
    <tableColumn id="7" xr3:uid="{29F8EA44-13BD-4269-957E-48A5D3BF8994}" name="Assiette éligible " dataDxfId="1"/>
    <tableColumn id="8" xr3:uid="{074E4692-A7CA-42D2-9DEF-6A727EB43972}" name="Assiette éligible plafonnée le cas échéant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Relationship Id="rId6" Type="http://schemas.openxmlformats.org/officeDocument/2006/relationships/comments" Target="../comments1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5A217-1243-4A04-BB38-2B955784BEAF}">
  <sheetPr codeName="Feuil2">
    <tabColor rgb="FFFFFF00"/>
  </sheetPr>
  <dimension ref="A1:W388"/>
  <sheetViews>
    <sheetView workbookViewId="0">
      <selection activeCell="B3" sqref="B3"/>
    </sheetView>
  </sheetViews>
  <sheetFormatPr defaultColWidth="11.5703125" defaultRowHeight="15"/>
  <cols>
    <col min="1" max="1" width="11.5703125" style="1"/>
    <col min="2" max="2" width="24.5703125" style="1" customWidth="1"/>
    <col min="3" max="3" width="32.28515625" style="1" customWidth="1"/>
    <col min="4" max="4" width="31.42578125" style="1" customWidth="1"/>
    <col min="5" max="5" width="28.28515625" style="1" customWidth="1"/>
    <col min="6" max="6" width="20.28515625" style="1" customWidth="1"/>
    <col min="7" max="16384" width="11.5703125" style="1"/>
  </cols>
  <sheetData>
    <row r="1" spans="1:23" ht="15.75" thickBot="1">
      <c r="A1" s="6"/>
      <c r="B1" s="7"/>
      <c r="C1" s="7"/>
      <c r="D1" s="7"/>
      <c r="E1" s="7"/>
      <c r="F1" s="7"/>
      <c r="G1" s="14"/>
      <c r="H1" s="6"/>
      <c r="I1" s="6"/>
      <c r="J1" s="6"/>
      <c r="K1" s="6"/>
      <c r="L1" s="14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pans="1:23" ht="100.9" customHeight="1" thickBot="1">
      <c r="B2" s="215" t="s">
        <v>0</v>
      </c>
      <c r="C2" s="216"/>
      <c r="D2" s="216"/>
      <c r="E2" s="216"/>
      <c r="F2" s="217"/>
      <c r="G2" s="20"/>
      <c r="H2" s="6"/>
      <c r="I2" s="6"/>
      <c r="J2" s="6"/>
      <c r="K2" s="6"/>
      <c r="L2" s="14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23" ht="10.9" customHeight="1" thickBot="1">
      <c r="A3" s="6"/>
      <c r="B3" s="22"/>
      <c r="C3" s="17"/>
      <c r="D3" s="17"/>
      <c r="E3" s="17"/>
      <c r="F3" s="13"/>
      <c r="G3" s="14"/>
      <c r="H3" s="6"/>
      <c r="I3" s="6"/>
      <c r="J3" s="6"/>
      <c r="K3" s="6"/>
      <c r="L3" s="14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3" ht="36.6" customHeight="1">
      <c r="A4" s="6"/>
      <c r="B4" s="18"/>
      <c r="C4" s="23" t="s">
        <v>1</v>
      </c>
      <c r="D4" s="218"/>
      <c r="E4" s="219"/>
      <c r="F4" s="10"/>
      <c r="G4" s="14"/>
      <c r="H4" s="6"/>
      <c r="I4" s="6"/>
      <c r="J4" s="6"/>
      <c r="K4" s="6"/>
      <c r="L4" s="14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23" ht="25.15" customHeight="1" thickBot="1">
      <c r="A5" s="6"/>
      <c r="B5" s="18"/>
      <c r="C5" s="208" t="s">
        <v>2</v>
      </c>
      <c r="D5" s="220"/>
      <c r="E5" s="221"/>
      <c r="F5" s="21"/>
      <c r="G5" s="19"/>
      <c r="H5" s="6"/>
      <c r="I5" s="9" t="s">
        <v>3</v>
      </c>
      <c r="J5" s="6"/>
      <c r="K5" s="6"/>
      <c r="L5" s="14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 ht="15.75" thickBot="1">
      <c r="A6" s="6"/>
      <c r="B6" s="18"/>
      <c r="C6" s="17"/>
      <c r="D6" s="17"/>
      <c r="E6" s="17"/>
      <c r="F6" s="10"/>
      <c r="G6" s="14"/>
      <c r="H6" s="6"/>
      <c r="I6" s="9" t="s">
        <v>4</v>
      </c>
      <c r="J6" s="6"/>
      <c r="K6" s="6"/>
      <c r="L6" s="14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30" customHeight="1" thickBot="1">
      <c r="A7" s="6"/>
      <c r="B7" s="14"/>
      <c r="C7" s="209" t="s">
        <v>5</v>
      </c>
      <c r="D7" s="210"/>
      <c r="E7" s="211"/>
      <c r="F7" s="10"/>
      <c r="G7" s="14"/>
      <c r="H7" s="6"/>
      <c r="I7" s="6"/>
      <c r="J7" s="6"/>
      <c r="K7" s="6"/>
      <c r="L7" s="14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31.15" customHeight="1" thickBot="1">
      <c r="A8" s="6"/>
      <c r="B8" s="14"/>
      <c r="C8" s="212" t="s">
        <v>6</v>
      </c>
      <c r="D8" s="213"/>
      <c r="E8" s="214"/>
      <c r="F8" s="10"/>
      <c r="G8" s="14"/>
      <c r="H8" s="6"/>
      <c r="I8" s="6"/>
      <c r="J8" s="6"/>
      <c r="K8" s="6"/>
      <c r="L8" s="14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ht="15.75" thickBot="1">
      <c r="A9" s="6"/>
      <c r="B9" s="14"/>
      <c r="C9" s="17"/>
      <c r="D9" s="17"/>
      <c r="E9" s="17"/>
      <c r="F9" s="10"/>
      <c r="G9" s="14"/>
      <c r="H9" s="6"/>
      <c r="I9" s="6"/>
      <c r="J9" s="6"/>
      <c r="K9" s="6"/>
      <c r="L9" s="14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ht="29.45" customHeight="1" thickBot="1">
      <c r="A10" s="6"/>
      <c r="B10" s="14"/>
      <c r="C10" s="209" t="s">
        <v>7</v>
      </c>
      <c r="D10" s="210"/>
      <c r="E10" s="211"/>
      <c r="F10" s="10"/>
      <c r="G10" s="14"/>
      <c r="H10" s="6"/>
      <c r="I10" s="6"/>
      <c r="J10" s="6"/>
      <c r="K10" s="6"/>
      <c r="L10" s="14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ht="30" customHeight="1" thickBot="1">
      <c r="A11" s="6"/>
      <c r="B11" s="14"/>
      <c r="C11" s="212" t="s">
        <v>8</v>
      </c>
      <c r="D11" s="213"/>
      <c r="E11" s="214"/>
      <c r="F11" s="10"/>
      <c r="G11" s="14"/>
      <c r="H11" s="6"/>
      <c r="I11" s="6"/>
      <c r="J11" s="6"/>
      <c r="K11" s="6"/>
      <c r="L11" s="14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>
      <c r="A12" s="6"/>
      <c r="B12" s="14"/>
      <c r="C12" s="17"/>
      <c r="D12" s="17"/>
      <c r="E12" s="17"/>
      <c r="F12" s="10"/>
      <c r="G12" s="14"/>
      <c r="H12" s="6"/>
      <c r="I12" s="6"/>
      <c r="J12" s="6"/>
      <c r="K12" s="6"/>
      <c r="L12" s="14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>
      <c r="A13" s="6"/>
      <c r="B13" s="6"/>
      <c r="C13" s="13"/>
      <c r="D13" s="13"/>
      <c r="E13" s="13"/>
      <c r="F13" s="6"/>
      <c r="G13" s="14"/>
      <c r="H13" s="6"/>
      <c r="I13" s="6"/>
      <c r="J13" s="6"/>
      <c r="K13" s="6"/>
      <c r="L13" s="14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 ht="27" thickBot="1">
      <c r="A14" s="7"/>
      <c r="B14" s="7"/>
      <c r="C14" s="209" t="s">
        <v>9</v>
      </c>
      <c r="D14" s="210"/>
      <c r="E14" s="211"/>
      <c r="F14" s="7"/>
      <c r="G14" s="15"/>
      <c r="H14" s="7"/>
      <c r="I14" s="7"/>
      <c r="J14" s="7"/>
      <c r="K14" s="7"/>
      <c r="L14" s="15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</row>
    <row r="15" spans="1:23" ht="30" customHeight="1" thickBot="1">
      <c r="A15" s="6"/>
      <c r="B15" s="6"/>
      <c r="C15" s="212" t="s">
        <v>10</v>
      </c>
      <c r="D15" s="213"/>
      <c r="E15" s="214"/>
      <c r="F15" s="6"/>
      <c r="G15" s="6"/>
      <c r="H15" s="6"/>
      <c r="I15" s="6"/>
      <c r="J15" s="6"/>
      <c r="K15" s="6"/>
      <c r="L15" s="14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1:23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14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14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14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14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14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14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14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14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14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14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14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14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14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14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14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14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</row>
    <row r="32" spans="1:23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14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spans="1:23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14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14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  <row r="35" spans="1:23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4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</row>
    <row r="36" spans="1:23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4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</row>
    <row r="37" spans="1:23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14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</row>
    <row r="38" spans="1:23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14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</row>
    <row r="39" spans="1:23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14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</row>
    <row r="40" spans="1:23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14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</row>
    <row r="41" spans="1:23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14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</row>
    <row r="42" spans="1:23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14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</row>
    <row r="43" spans="1:2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14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</row>
    <row r="44" spans="1:23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14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</row>
    <row r="45" spans="1:23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14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</row>
    <row r="46" spans="1:23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14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</row>
    <row r="47" spans="1:23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14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</row>
    <row r="48" spans="1:23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14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</row>
    <row r="49" spans="1:23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14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</row>
    <row r="50" spans="1:23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14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</row>
    <row r="51" spans="1:23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14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</row>
    <row r="52" spans="1:23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14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</row>
    <row r="53" spans="1:2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14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</row>
    <row r="54" spans="1:23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14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14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14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14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14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14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14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14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14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14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14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14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14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14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14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14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14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14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14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14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14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14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14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14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14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14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14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14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14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14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14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14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14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14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14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14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14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14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14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14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14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14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14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14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14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14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14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14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14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14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14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4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1:23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14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1:23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14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1:23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14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1:23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14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1:2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14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1:23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14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1:23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14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1:2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14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1:23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14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1:23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14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1:23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14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1:23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14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1:23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14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1:23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14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1:23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14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1:23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14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1:23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14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1:2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14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1:23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14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1:23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14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1:23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14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1:23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14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1:23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14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1:23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14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1:23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14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1:23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14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1:23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14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1:2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14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1:23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14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1:23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14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1:23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14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1:23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14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1:23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14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1:23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14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1:23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14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1:23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14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1:23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14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1:2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14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1:23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14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1:2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14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1:23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14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1:23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14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1:23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14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1:23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14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1:23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14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1:23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14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1:23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14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1:23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14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1:23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14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1:23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14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1:23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14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1:23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14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1:23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14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1:23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14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1:23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14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1:23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14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1:23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14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1:23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14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1:23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14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1:23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14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1:23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14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1:23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14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1:23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14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1:23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14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1:23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14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1:23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14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1:23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14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1:23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14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1:23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14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1:23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14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1:23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14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1:23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14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1:23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14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1:23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14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1:23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14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1:23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14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1:23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14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1:23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14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1:23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14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1:23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14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1:23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14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1:23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14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1:23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14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1:23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14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1:23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14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1:23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14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1:23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14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1:23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14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1:23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14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1:23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14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1:23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14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1:23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14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1:23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14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1:23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14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1:23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14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1:23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14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1:23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14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1:2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14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1:23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14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1:23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14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1:23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14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1:23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14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1:23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14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1:23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14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1:23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14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1:23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14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1:23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14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1:2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14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1:23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14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1:23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14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1:23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14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1:23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14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1:23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14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1:23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14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1:23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14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1:23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14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1:23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14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1: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14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1:23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14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1:23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14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1:23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14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1:23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14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1:23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14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1:23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14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1:23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14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1:23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14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1:23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14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1:2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14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1:23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14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1:23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14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1:23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14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1:23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14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1:23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14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1:23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14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1:23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14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1:23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14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1:23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14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1:2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14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1:23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14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1:23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14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1:23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14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1:23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14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1:23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14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1:23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14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1:23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14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1:23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14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1:23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14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1:2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14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1:23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14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1:23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14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1:23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14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1:23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14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1:23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14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1:23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14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1:23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14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1:23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14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1:23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14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1:2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14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1:23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14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1:23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14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1:23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14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1:23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14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1:23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14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1:23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14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1:23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14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1:23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14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1:23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14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1:2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14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1:23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14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1:23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14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1:23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14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1:23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14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1:23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14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1:23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14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1:23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14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1:23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14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1:23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1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1:2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1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1:23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1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1:23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1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1:23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1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1:23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1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1:23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1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1:23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14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1:23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14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1:23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14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1:23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14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1:2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14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1:23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14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1:23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14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1:23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14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1:23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14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1:23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14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1:23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14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1:23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14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1:23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14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1:23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14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1:2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14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1:23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14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1:23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14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1:23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14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1:23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14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1:23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14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1:23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14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1:23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14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1:23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14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1:23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14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1:2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14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1:23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14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1:23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14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1:23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14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1:23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14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1:23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14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1:23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14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1:23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14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1:23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14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1:23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14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1: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14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1:23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14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1:23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14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1:23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14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1:23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14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1:23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14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1:23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14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1:23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14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1:23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14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1:23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14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1:2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14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1:23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14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1:23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14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1:23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14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1:23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14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1:23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14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1:23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14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1:23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14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1:23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14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1:23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14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1:2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14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1:23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14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1:23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14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1:23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14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1:23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14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1:23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14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1:23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14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1:23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14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1:23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14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1:23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14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1:2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14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1:23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14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1:23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14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1:23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14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1:23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14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1:23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14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1:23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14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1:23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14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1:23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14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1:23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14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1:2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14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1:23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14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1:23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14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1:23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14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1:23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14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1:23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14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1:23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14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1:23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14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1:23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14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1:23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14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1:2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14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1:23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14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1:23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14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1:23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14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1:23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14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1:23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14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1:23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14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1:23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14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1:23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14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1:23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14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1:2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14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1:23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14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1:23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14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1:23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14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1:23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14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1:23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</sheetData>
  <sheetProtection algorithmName="SHA-512" hashValue="sSrFMieeKbOj5Cl3aQvVKfMzFiVfZXD5hzXxmfKFzZfNMT1p/YVi3s7CMFD7MilrxeZ25m2lQ91oHdkAVCAQuw==" saltValue="TdZynNuEWs8NRJCr2c/XPw==" spinCount="100000" sheet="1" objects="1" scenarios="1"/>
  <mergeCells count="9">
    <mergeCell ref="C14:E14"/>
    <mergeCell ref="C15:E15"/>
    <mergeCell ref="B2:F2"/>
    <mergeCell ref="C7:E7"/>
    <mergeCell ref="C8:E8"/>
    <mergeCell ref="C11:E11"/>
    <mergeCell ref="C10:E10"/>
    <mergeCell ref="D4:E4"/>
    <mergeCell ref="D5:E5"/>
  </mergeCells>
  <hyperlinks>
    <hyperlink ref="C8:E8" location="'Dépenses de Matériel'!A1" display="Se rendre à l'étape 1" xr:uid="{04456BC5-21BB-4C82-BF63-89B0CAA36880}"/>
    <hyperlink ref="C11:E11" location="'Dépenses Immatérielles'!A1" display="Se rendre à l'étape 2" xr:uid="{DA59299B-22FD-428C-90FC-4E695712D809}"/>
    <hyperlink ref="C15:E15" location="Synthèse!A1" display="Se rendre à la synthèse" xr:uid="{12A7F9C8-0E28-457A-ABE2-8270162DFF94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F1921-AE4A-40D0-B33C-AF7CAAB696F2}">
  <sheetPr codeName="Feuil1">
    <tabColor theme="5" tint="-0.249977111117893"/>
  </sheetPr>
  <dimension ref="A1:AA192"/>
  <sheetViews>
    <sheetView tabSelected="1" topLeftCell="A6" zoomScale="80" zoomScaleNormal="80" workbookViewId="0">
      <selection activeCell="B21" sqref="B21"/>
    </sheetView>
  </sheetViews>
  <sheetFormatPr defaultColWidth="11.5703125" defaultRowHeight="15"/>
  <cols>
    <col min="1" max="1" width="54.7109375" style="2" customWidth="1"/>
    <col min="2" max="2" width="29.5703125" style="2" customWidth="1"/>
    <col min="3" max="3" width="42.28515625" style="1" customWidth="1"/>
    <col min="4" max="5" width="23.28515625" style="1" customWidth="1"/>
    <col min="6" max="7" width="21.28515625" style="1" customWidth="1"/>
    <col min="8" max="8" width="22.28515625" style="1" customWidth="1"/>
    <col min="9" max="9" width="23.140625" style="1" customWidth="1"/>
    <col min="10" max="10" width="14.42578125" style="1" customWidth="1"/>
    <col min="11" max="11" width="23.28515625" style="1" customWidth="1"/>
    <col min="12" max="12" width="14.42578125" style="1" customWidth="1"/>
    <col min="13" max="13" width="35.5703125" style="1" customWidth="1"/>
    <col min="14" max="14" width="13.28515625" style="1" customWidth="1"/>
    <col min="15" max="18" width="11.5703125" style="1"/>
    <col min="19" max="19" width="11.140625" style="1" customWidth="1"/>
    <col min="20" max="20" width="21.7109375" style="98" customWidth="1"/>
    <col min="21" max="21" width="17.5703125" style="98" customWidth="1"/>
    <col min="22" max="22" width="20" style="98" customWidth="1"/>
    <col min="23" max="23" width="23.28515625" style="98" customWidth="1"/>
    <col min="24" max="24" width="23.42578125" style="98" customWidth="1"/>
    <col min="25" max="25" width="20.28515625" style="98" customWidth="1"/>
    <col min="26" max="26" width="23.42578125" style="98" customWidth="1"/>
    <col min="27" max="27" width="32.28515625" style="98" customWidth="1"/>
    <col min="28" max="16384" width="11.5703125" style="98"/>
  </cols>
  <sheetData>
    <row r="1" spans="1:27" s="1" customFormat="1" ht="27.6" customHeight="1">
      <c r="A1" s="5"/>
      <c r="B1" s="47"/>
      <c r="C1" s="48" t="s">
        <v>11</v>
      </c>
      <c r="D1" s="49"/>
      <c r="E1" s="253" t="s">
        <v>8</v>
      </c>
      <c r="F1" s="254"/>
      <c r="G1" s="191"/>
      <c r="H1" s="189"/>
      <c r="I1" s="255" t="s">
        <v>10</v>
      </c>
      <c r="J1" s="255"/>
      <c r="K1" s="190"/>
      <c r="L1" s="10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s="1" customFormat="1" ht="17.45" customHeight="1">
      <c r="A2" s="5"/>
      <c r="B2" s="5"/>
      <c r="C2" s="13"/>
      <c r="D2" s="6"/>
      <c r="E2" s="6"/>
      <c r="F2" s="13"/>
      <c r="G2" s="13"/>
      <c r="H2" s="13"/>
      <c r="I2" s="13"/>
      <c r="J2" s="13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27" s="1" customFormat="1" ht="14.45" customHeight="1" thickBot="1">
      <c r="A3" s="11"/>
      <c r="B3" s="11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</row>
    <row r="4" spans="1:27" s="1" customFormat="1" ht="61.9" customHeight="1" thickBot="1">
      <c r="A4" s="250" t="s">
        <v>12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2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 spans="1:27" ht="46.15" customHeight="1" thickBot="1">
      <c r="A5" s="246" t="s">
        <v>13</v>
      </c>
      <c r="B5" s="246"/>
      <c r="C5" s="246"/>
      <c r="D5" s="247"/>
      <c r="E5" s="247"/>
      <c r="F5" s="247"/>
      <c r="G5" s="247"/>
      <c r="H5" s="247"/>
      <c r="I5" s="246"/>
      <c r="J5" s="246"/>
      <c r="K5" s="246"/>
      <c r="L5" s="247"/>
      <c r="M5" s="38"/>
      <c r="N5" s="8"/>
      <c r="O5" s="6"/>
      <c r="P5" s="6"/>
      <c r="Q5" s="6"/>
      <c r="R5" s="6"/>
      <c r="S5" s="6"/>
      <c r="T5" s="97"/>
      <c r="U5" s="97"/>
      <c r="V5" s="97"/>
      <c r="W5" s="97"/>
      <c r="X5" s="97"/>
      <c r="Y5" s="97"/>
      <c r="Z5" s="97"/>
      <c r="AA5" s="97"/>
    </row>
    <row r="6" spans="1:27" ht="73.150000000000006" customHeight="1">
      <c r="A6" s="236" t="s">
        <v>14</v>
      </c>
      <c r="B6" s="236"/>
      <c r="C6" s="236"/>
      <c r="D6" s="232" t="s">
        <v>15</v>
      </c>
      <c r="E6" s="233"/>
      <c r="F6" s="233"/>
      <c r="G6" s="233"/>
      <c r="H6" s="234"/>
      <c r="I6" s="24"/>
      <c r="J6" s="37"/>
      <c r="K6" s="39"/>
      <c r="L6" s="40" t="s">
        <v>16</v>
      </c>
      <c r="N6" s="6"/>
      <c r="O6" s="6"/>
      <c r="P6" s="6"/>
      <c r="Q6" s="6"/>
      <c r="R6" s="6"/>
      <c r="S6" s="6"/>
      <c r="T6" s="153" t="s">
        <v>17</v>
      </c>
      <c r="U6" s="153" t="s">
        <v>18</v>
      </c>
      <c r="V6" s="153" t="s">
        <v>19</v>
      </c>
      <c r="W6" s="153" t="s">
        <v>20</v>
      </c>
      <c r="X6" s="153" t="s">
        <v>21</v>
      </c>
      <c r="Y6" s="153" t="s">
        <v>22</v>
      </c>
      <c r="Z6" s="97"/>
      <c r="AA6" s="97"/>
    </row>
    <row r="7" spans="1:27" ht="38.450000000000003" customHeight="1" thickBot="1">
      <c r="A7" s="245"/>
      <c r="B7" s="245"/>
      <c r="C7" s="236"/>
      <c r="D7" s="235"/>
      <c r="E7" s="236"/>
      <c r="F7" s="236"/>
      <c r="G7" s="236"/>
      <c r="H7" s="237"/>
      <c r="I7" s="24"/>
      <c r="J7" s="10"/>
      <c r="K7" s="14"/>
      <c r="L7" s="41"/>
      <c r="M7" s="16" t="s">
        <v>23</v>
      </c>
      <c r="N7" s="6"/>
      <c r="O7" s="6"/>
      <c r="P7" s="6"/>
      <c r="Q7" s="6"/>
      <c r="R7" s="6"/>
      <c r="S7" s="6"/>
      <c r="T7" s="153" t="s">
        <v>24</v>
      </c>
      <c r="U7" s="153" t="s">
        <v>25</v>
      </c>
      <c r="V7" s="153" t="s">
        <v>26</v>
      </c>
      <c r="W7" s="153" t="s">
        <v>27</v>
      </c>
      <c r="X7" s="153" t="s">
        <v>28</v>
      </c>
      <c r="Y7" s="153" t="s">
        <v>29</v>
      </c>
      <c r="Z7" s="97"/>
      <c r="AA7" s="97"/>
    </row>
    <row r="8" spans="1:27" ht="37.15" customHeight="1">
      <c r="A8" s="230" t="s">
        <v>30</v>
      </c>
      <c r="B8" s="231"/>
      <c r="C8" s="178">
        <f>Menu!D4</f>
        <v>0</v>
      </c>
      <c r="D8" s="235"/>
      <c r="E8" s="236"/>
      <c r="F8" s="236"/>
      <c r="G8" s="236"/>
      <c r="H8" s="237"/>
      <c r="I8" s="10"/>
      <c r="J8" s="10"/>
      <c r="K8" s="14"/>
      <c r="L8" s="42"/>
      <c r="M8" s="16" t="s">
        <v>31</v>
      </c>
      <c r="N8" s="6"/>
      <c r="O8" s="6"/>
      <c r="P8" s="6"/>
      <c r="Q8" s="6"/>
      <c r="R8" s="6"/>
      <c r="S8" s="6"/>
      <c r="T8" s="153" t="s">
        <v>32</v>
      </c>
      <c r="U8" s="153" t="s">
        <v>33</v>
      </c>
      <c r="V8" s="153"/>
      <c r="W8" s="153" t="s">
        <v>34</v>
      </c>
      <c r="X8" s="153"/>
      <c r="Y8" s="153"/>
      <c r="Z8" s="97"/>
      <c r="AA8" s="97"/>
    </row>
    <row r="9" spans="1:27" ht="39" customHeight="1" thickBot="1">
      <c r="A9" s="248" t="s">
        <v>35</v>
      </c>
      <c r="B9" s="249"/>
      <c r="C9" s="178">
        <f>Menu!D5</f>
        <v>0</v>
      </c>
      <c r="D9" s="238"/>
      <c r="E9" s="239"/>
      <c r="F9" s="239"/>
      <c r="G9" s="239"/>
      <c r="H9" s="240"/>
      <c r="I9" s="10"/>
      <c r="J9" s="10"/>
      <c r="K9" s="14"/>
      <c r="L9" s="43"/>
      <c r="M9" s="16" t="s">
        <v>36</v>
      </c>
      <c r="N9" s="6"/>
      <c r="O9" s="6"/>
      <c r="P9" s="6"/>
      <c r="Q9" s="6"/>
      <c r="R9" s="6"/>
      <c r="S9" s="6"/>
      <c r="T9" s="153"/>
      <c r="U9" s="153" t="s">
        <v>37</v>
      </c>
      <c r="V9" s="153"/>
      <c r="W9" s="153" t="s">
        <v>38</v>
      </c>
      <c r="X9" s="153"/>
      <c r="Y9" s="153"/>
      <c r="Z9" s="97"/>
      <c r="AA9" s="97"/>
    </row>
    <row r="10" spans="1:27" ht="39" customHeight="1" thickBot="1">
      <c r="A10" s="12"/>
      <c r="B10" s="12"/>
      <c r="C10" s="179"/>
      <c r="D10" s="59"/>
      <c r="E10" s="17"/>
      <c r="F10" s="17"/>
      <c r="G10" s="17"/>
      <c r="H10" s="17"/>
      <c r="I10" s="7"/>
      <c r="J10" s="7"/>
      <c r="K10" s="15"/>
      <c r="L10" s="44"/>
      <c r="M10" s="10" t="s">
        <v>39</v>
      </c>
      <c r="N10" s="6"/>
      <c r="O10" s="6"/>
      <c r="P10" s="6"/>
      <c r="Q10" s="6"/>
      <c r="R10" s="6"/>
      <c r="S10" s="6"/>
      <c r="T10" s="153"/>
      <c r="U10" s="153" t="s">
        <v>40</v>
      </c>
      <c r="V10" s="153"/>
      <c r="W10" s="153"/>
      <c r="X10" s="153"/>
      <c r="Y10" s="153"/>
      <c r="Z10" s="97"/>
      <c r="AA10" s="97"/>
    </row>
    <row r="11" spans="1:27" ht="21.75" thickBot="1">
      <c r="A11" s="11"/>
      <c r="B11" s="11"/>
      <c r="C11" s="15"/>
      <c r="D11" s="46"/>
      <c r="E11" s="71" t="s">
        <v>41</v>
      </c>
      <c r="F11" s="182">
        <f>SUBTOTAL(9,F15:F64)</f>
        <v>0</v>
      </c>
      <c r="G11" s="181"/>
      <c r="H11" s="182">
        <f>SUM(H15:H64)</f>
        <v>0</v>
      </c>
      <c r="I11" s="24"/>
      <c r="J11" s="7"/>
      <c r="K11" s="7"/>
      <c r="L11" s="17"/>
      <c r="N11" s="6"/>
      <c r="O11" s="6"/>
      <c r="P11" s="6"/>
      <c r="Q11" s="6"/>
      <c r="R11" s="6"/>
      <c r="S11" s="6"/>
      <c r="T11" s="154"/>
      <c r="U11" s="153" t="s">
        <v>42</v>
      </c>
      <c r="V11" s="153"/>
      <c r="W11" s="154"/>
      <c r="X11" s="154"/>
      <c r="Y11" s="154"/>
      <c r="Z11" s="99"/>
      <c r="AA11" s="99"/>
    </row>
    <row r="12" spans="1:27" ht="21.6" customHeight="1" thickBot="1">
      <c r="A12" s="222" t="s">
        <v>43</v>
      </c>
      <c r="B12" s="223"/>
      <c r="C12" s="223"/>
      <c r="D12" s="223"/>
      <c r="E12" s="223"/>
      <c r="F12" s="224"/>
      <c r="G12" s="224"/>
      <c r="H12" s="224"/>
      <c r="I12" s="223"/>
      <c r="J12" s="223"/>
      <c r="K12" s="223"/>
      <c r="L12" s="223"/>
      <c r="M12" s="225"/>
      <c r="N12" s="6"/>
      <c r="O12" s="6"/>
      <c r="P12" s="6"/>
      <c r="Q12" s="6"/>
      <c r="R12" s="6"/>
      <c r="S12" s="6"/>
      <c r="T12" s="154"/>
      <c r="U12" s="153" t="s">
        <v>44</v>
      </c>
      <c r="V12" s="153"/>
      <c r="W12" s="154"/>
      <c r="X12" s="154"/>
      <c r="Y12" s="154"/>
      <c r="Z12" s="99"/>
      <c r="AA12" s="99"/>
    </row>
    <row r="13" spans="1:27" ht="29.45" customHeight="1">
      <c r="A13" s="226" t="s">
        <v>45</v>
      </c>
      <c r="B13" s="228" t="s">
        <v>46</v>
      </c>
      <c r="C13" s="228" t="s">
        <v>47</v>
      </c>
      <c r="D13" s="243" t="s">
        <v>48</v>
      </c>
      <c r="E13" s="244"/>
      <c r="F13" s="244"/>
      <c r="G13" s="244"/>
      <c r="H13" s="244"/>
      <c r="I13" s="242" t="s">
        <v>49</v>
      </c>
      <c r="J13" s="242"/>
      <c r="K13" s="242" t="s">
        <v>50</v>
      </c>
      <c r="L13" s="242"/>
      <c r="M13" s="228" t="s">
        <v>51</v>
      </c>
      <c r="N13" s="6"/>
      <c r="O13" s="6"/>
      <c r="P13" s="6"/>
      <c r="Q13" s="6"/>
      <c r="R13" s="6"/>
      <c r="S13" s="6"/>
      <c r="T13" s="154"/>
      <c r="U13" s="153" t="s">
        <v>52</v>
      </c>
      <c r="V13" s="153"/>
      <c r="W13" s="154"/>
      <c r="X13" s="154"/>
      <c r="Y13" s="154"/>
      <c r="Z13" s="99"/>
      <c r="AA13" s="99"/>
    </row>
    <row r="14" spans="1:27" ht="69" customHeight="1">
      <c r="A14" s="227"/>
      <c r="B14" s="229"/>
      <c r="C14" s="241"/>
      <c r="D14" s="60" t="s">
        <v>53</v>
      </c>
      <c r="E14" s="60" t="s">
        <v>54</v>
      </c>
      <c r="F14" s="60" t="s">
        <v>55</v>
      </c>
      <c r="G14" s="60" t="s">
        <v>56</v>
      </c>
      <c r="H14" s="207" t="s">
        <v>57</v>
      </c>
      <c r="I14" s="60" t="s">
        <v>53</v>
      </c>
      <c r="J14" s="60" t="s">
        <v>58</v>
      </c>
      <c r="K14" s="60" t="s">
        <v>53</v>
      </c>
      <c r="L14" s="60" t="s">
        <v>58</v>
      </c>
      <c r="M14" s="229"/>
      <c r="N14" s="6"/>
      <c r="O14" s="6"/>
      <c r="P14" s="6"/>
      <c r="Q14" s="6"/>
      <c r="R14" s="6"/>
      <c r="S14" s="6"/>
      <c r="T14" s="154"/>
      <c r="U14" s="153" t="s">
        <v>59</v>
      </c>
      <c r="V14" s="153"/>
      <c r="W14" s="154"/>
      <c r="X14" s="154"/>
      <c r="Y14" s="154"/>
      <c r="Z14" s="99"/>
      <c r="AA14" s="99"/>
    </row>
    <row r="15" spans="1:27">
      <c r="A15" s="82"/>
      <c r="B15" s="4"/>
      <c r="C15" s="3"/>
      <c r="D15" s="3"/>
      <c r="E15" s="3"/>
      <c r="F15" s="31"/>
      <c r="G15" s="32"/>
      <c r="H15" s="36">
        <f>IF(G15="",F15,F15*G15)</f>
        <v>0</v>
      </c>
      <c r="I15" s="26"/>
      <c r="J15" s="33"/>
      <c r="K15" s="26"/>
      <c r="L15" s="33"/>
      <c r="M15" s="26"/>
      <c r="N15" s="88"/>
      <c r="O15" s="88"/>
      <c r="P15" s="6"/>
      <c r="Q15" s="6"/>
      <c r="R15" s="6"/>
      <c r="S15" s="6"/>
      <c r="T15" s="154"/>
      <c r="U15" s="153" t="s">
        <v>60</v>
      </c>
      <c r="V15" s="153"/>
      <c r="W15" s="154"/>
      <c r="X15" s="154"/>
      <c r="Y15" s="154"/>
      <c r="Z15" s="99"/>
      <c r="AA15" s="99"/>
    </row>
    <row r="16" spans="1:27">
      <c r="A16" s="82"/>
      <c r="B16" s="4"/>
      <c r="C16" s="3"/>
      <c r="D16" s="3"/>
      <c r="E16" s="3"/>
      <c r="F16" s="31"/>
      <c r="G16" s="32"/>
      <c r="H16" s="36">
        <f t="shared" ref="H16:H64" si="0">IF(G16="",F16,F16*G16)</f>
        <v>0</v>
      </c>
      <c r="I16" s="26"/>
      <c r="J16" s="33"/>
      <c r="K16" s="26"/>
      <c r="L16" s="33"/>
      <c r="M16" s="26"/>
      <c r="N16" s="88"/>
      <c r="O16" s="88"/>
      <c r="P16" s="6"/>
      <c r="Q16" s="6"/>
      <c r="R16" s="6"/>
      <c r="S16" s="6"/>
      <c r="T16" s="154"/>
      <c r="U16" s="153" t="s">
        <v>61</v>
      </c>
      <c r="V16" s="153"/>
      <c r="W16" s="154"/>
      <c r="X16" s="154"/>
      <c r="Y16" s="154"/>
      <c r="Z16" s="99"/>
      <c r="AA16" s="99"/>
    </row>
    <row r="17" spans="1:27">
      <c r="A17" s="82"/>
      <c r="B17" s="4"/>
      <c r="C17" s="3"/>
      <c r="D17" s="3"/>
      <c r="E17" s="3"/>
      <c r="F17" s="31"/>
      <c r="G17" s="32"/>
      <c r="H17" s="36">
        <f t="shared" si="0"/>
        <v>0</v>
      </c>
      <c r="I17" s="26"/>
      <c r="J17" s="33"/>
      <c r="K17" s="26"/>
      <c r="L17" s="33"/>
      <c r="M17" s="26"/>
      <c r="N17" s="88"/>
      <c r="O17" s="88"/>
      <c r="P17" s="6"/>
      <c r="Q17" s="6"/>
      <c r="R17" s="6"/>
      <c r="S17" s="6"/>
      <c r="T17" s="154"/>
      <c r="U17" s="153" t="s">
        <v>62</v>
      </c>
      <c r="V17" s="153"/>
      <c r="W17" s="154"/>
      <c r="X17" s="154"/>
      <c r="Y17" s="154"/>
      <c r="Z17" s="99"/>
      <c r="AA17" s="99"/>
    </row>
    <row r="18" spans="1:27">
      <c r="A18" s="82"/>
      <c r="B18" s="4"/>
      <c r="C18" s="3"/>
      <c r="D18" s="3"/>
      <c r="E18" s="3"/>
      <c r="F18" s="31"/>
      <c r="G18" s="32"/>
      <c r="H18" s="36">
        <f t="shared" si="0"/>
        <v>0</v>
      </c>
      <c r="I18" s="26"/>
      <c r="J18" s="33"/>
      <c r="K18" s="26"/>
      <c r="L18" s="33"/>
      <c r="M18" s="26"/>
      <c r="N18" s="88"/>
      <c r="O18" s="88"/>
      <c r="P18" s="6"/>
      <c r="Q18" s="6"/>
      <c r="R18" s="6"/>
      <c r="S18" s="6"/>
      <c r="T18" s="154"/>
      <c r="U18" s="153" t="s">
        <v>63</v>
      </c>
      <c r="V18" s="153"/>
      <c r="W18" s="154"/>
      <c r="X18" s="154"/>
      <c r="Y18" s="154"/>
      <c r="Z18" s="99"/>
      <c r="AA18" s="99"/>
    </row>
    <row r="19" spans="1:27">
      <c r="A19" s="82"/>
      <c r="B19" s="4"/>
      <c r="C19" s="3"/>
      <c r="D19" s="3"/>
      <c r="E19" s="3"/>
      <c r="F19" s="31"/>
      <c r="G19" s="32"/>
      <c r="H19" s="36">
        <f t="shared" si="0"/>
        <v>0</v>
      </c>
      <c r="I19" s="26"/>
      <c r="J19" s="33"/>
      <c r="K19" s="26"/>
      <c r="L19" s="33"/>
      <c r="M19" s="26"/>
      <c r="N19" s="88"/>
      <c r="O19" s="88"/>
      <c r="P19" s="6"/>
      <c r="Q19" s="6"/>
      <c r="R19" s="6"/>
      <c r="S19" s="6"/>
      <c r="T19" s="154"/>
      <c r="U19" s="153" t="s">
        <v>64</v>
      </c>
      <c r="V19" s="153"/>
      <c r="W19" s="154"/>
      <c r="X19" s="154"/>
      <c r="Y19" s="154"/>
      <c r="Z19" s="99"/>
      <c r="AA19" s="99"/>
    </row>
    <row r="20" spans="1:27">
      <c r="A20" s="82"/>
      <c r="B20" s="4"/>
      <c r="C20" s="3"/>
      <c r="D20" s="3"/>
      <c r="E20" s="3"/>
      <c r="F20" s="31"/>
      <c r="G20" s="32"/>
      <c r="H20" s="36">
        <f t="shared" si="0"/>
        <v>0</v>
      </c>
      <c r="I20" s="26"/>
      <c r="J20" s="33"/>
      <c r="K20" s="26"/>
      <c r="L20" s="33"/>
      <c r="M20" s="26"/>
      <c r="N20" s="88"/>
      <c r="O20" s="88"/>
      <c r="P20" s="6"/>
      <c r="Q20" s="6"/>
      <c r="R20" s="6"/>
      <c r="S20" s="6"/>
      <c r="T20" s="154"/>
      <c r="U20" s="153" t="s">
        <v>65</v>
      </c>
      <c r="V20" s="153"/>
      <c r="W20" s="154"/>
      <c r="X20" s="154"/>
      <c r="Y20" s="154"/>
      <c r="Z20" s="99"/>
      <c r="AA20" s="99"/>
    </row>
    <row r="21" spans="1:27">
      <c r="A21" s="82"/>
      <c r="B21" s="4"/>
      <c r="C21" s="3"/>
      <c r="D21" s="3"/>
      <c r="E21" s="3"/>
      <c r="F21" s="31"/>
      <c r="G21" s="32"/>
      <c r="H21" s="36">
        <f t="shared" si="0"/>
        <v>0</v>
      </c>
      <c r="I21" s="26"/>
      <c r="J21" s="33"/>
      <c r="K21" s="26"/>
      <c r="L21" s="33"/>
      <c r="M21" s="26"/>
      <c r="N21" s="88"/>
      <c r="O21" s="88"/>
      <c r="P21" s="6"/>
      <c r="Q21" s="6"/>
      <c r="R21" s="6"/>
      <c r="S21" s="6"/>
      <c r="T21" s="154"/>
      <c r="U21" s="153" t="s">
        <v>66</v>
      </c>
      <c r="V21" s="153"/>
      <c r="W21" s="154"/>
      <c r="X21" s="154"/>
      <c r="Y21" s="154"/>
      <c r="Z21" s="99"/>
      <c r="AA21" s="99"/>
    </row>
    <row r="22" spans="1:27">
      <c r="A22" s="82"/>
      <c r="B22" s="4"/>
      <c r="C22" s="3"/>
      <c r="D22" s="3"/>
      <c r="E22" s="3"/>
      <c r="F22" s="31"/>
      <c r="G22" s="32"/>
      <c r="H22" s="36">
        <f t="shared" si="0"/>
        <v>0</v>
      </c>
      <c r="I22" s="26"/>
      <c r="J22" s="33"/>
      <c r="K22" s="26"/>
      <c r="L22" s="33"/>
      <c r="M22" s="26"/>
      <c r="N22" s="88"/>
      <c r="O22" s="88"/>
      <c r="P22" s="6"/>
      <c r="Q22" s="6"/>
      <c r="R22" s="6"/>
      <c r="S22" s="6"/>
      <c r="T22" s="154"/>
      <c r="U22" s="153" t="s">
        <v>67</v>
      </c>
      <c r="V22" s="153"/>
      <c r="W22" s="154"/>
      <c r="X22" s="154"/>
      <c r="Y22" s="154"/>
      <c r="Z22" s="99"/>
      <c r="AA22" s="99"/>
    </row>
    <row r="23" spans="1:27">
      <c r="A23" s="82"/>
      <c r="B23" s="4"/>
      <c r="C23" s="3"/>
      <c r="D23" s="3"/>
      <c r="E23" s="3"/>
      <c r="F23" s="31"/>
      <c r="G23" s="32"/>
      <c r="H23" s="36">
        <f t="shared" si="0"/>
        <v>0</v>
      </c>
      <c r="I23" s="26"/>
      <c r="J23" s="33"/>
      <c r="K23" s="26"/>
      <c r="L23" s="33"/>
      <c r="M23" s="26"/>
      <c r="N23" s="88"/>
      <c r="O23" s="88"/>
      <c r="P23" s="6"/>
      <c r="Q23" s="6"/>
      <c r="R23" s="6"/>
      <c r="S23" s="6"/>
      <c r="T23" s="154"/>
      <c r="U23" s="153" t="s">
        <v>68</v>
      </c>
      <c r="V23" s="153"/>
      <c r="W23" s="154"/>
      <c r="X23" s="154"/>
      <c r="Y23" s="154"/>
      <c r="Z23" s="99"/>
      <c r="AA23" s="99"/>
    </row>
    <row r="24" spans="1:27">
      <c r="A24" s="82"/>
      <c r="B24" s="4"/>
      <c r="C24" s="3"/>
      <c r="D24" s="3"/>
      <c r="E24" s="3"/>
      <c r="F24" s="31"/>
      <c r="G24" s="32"/>
      <c r="H24" s="36">
        <f t="shared" si="0"/>
        <v>0</v>
      </c>
      <c r="I24" s="26"/>
      <c r="J24" s="33"/>
      <c r="K24" s="26"/>
      <c r="L24" s="33"/>
      <c r="M24" s="26"/>
      <c r="N24" s="88"/>
      <c r="O24" s="88"/>
      <c r="P24" s="6"/>
      <c r="Q24" s="6"/>
      <c r="R24" s="6"/>
      <c r="S24" s="6"/>
      <c r="T24" s="154"/>
      <c r="U24" s="153" t="s">
        <v>69</v>
      </c>
      <c r="V24" s="153"/>
      <c r="W24" s="154"/>
      <c r="X24" s="154"/>
      <c r="Y24" s="154"/>
      <c r="Z24" s="99"/>
      <c r="AA24" s="99"/>
    </row>
    <row r="25" spans="1:27">
      <c r="A25" s="82"/>
      <c r="B25" s="4"/>
      <c r="C25" s="3"/>
      <c r="D25" s="3"/>
      <c r="E25" s="3"/>
      <c r="F25" s="31"/>
      <c r="G25" s="32"/>
      <c r="H25" s="36">
        <f t="shared" si="0"/>
        <v>0</v>
      </c>
      <c r="I25" s="26"/>
      <c r="J25" s="33"/>
      <c r="K25" s="26"/>
      <c r="L25" s="33"/>
      <c r="M25" s="26"/>
      <c r="N25" s="88"/>
      <c r="O25" s="88"/>
      <c r="P25" s="6"/>
      <c r="Q25" s="6"/>
      <c r="R25" s="6"/>
      <c r="S25" s="6"/>
      <c r="T25" s="154"/>
      <c r="U25" s="153" t="s">
        <v>70</v>
      </c>
      <c r="V25" s="153"/>
      <c r="W25" s="154"/>
      <c r="X25" s="154"/>
      <c r="Y25" s="154"/>
      <c r="Z25" s="99"/>
      <c r="AA25" s="99"/>
    </row>
    <row r="26" spans="1:27">
      <c r="A26" s="82"/>
      <c r="B26" s="4"/>
      <c r="C26" s="3"/>
      <c r="D26" s="3"/>
      <c r="E26" s="3"/>
      <c r="F26" s="31"/>
      <c r="G26" s="32"/>
      <c r="H26" s="36">
        <f t="shared" si="0"/>
        <v>0</v>
      </c>
      <c r="I26" s="26"/>
      <c r="J26" s="33"/>
      <c r="K26" s="26"/>
      <c r="L26" s="33"/>
      <c r="M26" s="26"/>
      <c r="N26" s="88"/>
      <c r="O26" s="88"/>
      <c r="P26" s="6"/>
      <c r="Q26" s="6"/>
      <c r="R26" s="6"/>
      <c r="S26" s="6"/>
      <c r="T26" s="154"/>
      <c r="U26" s="153" t="s">
        <v>71</v>
      </c>
      <c r="V26" s="153"/>
      <c r="W26" s="154"/>
      <c r="X26" s="154"/>
      <c r="Y26" s="154"/>
      <c r="Z26" s="99"/>
      <c r="AA26" s="99"/>
    </row>
    <row r="27" spans="1:27">
      <c r="A27" s="82"/>
      <c r="B27" s="4"/>
      <c r="C27" s="3"/>
      <c r="D27" s="3"/>
      <c r="E27" s="3"/>
      <c r="F27" s="31"/>
      <c r="G27" s="32"/>
      <c r="H27" s="36">
        <f t="shared" si="0"/>
        <v>0</v>
      </c>
      <c r="I27" s="26"/>
      <c r="J27" s="33"/>
      <c r="K27" s="26"/>
      <c r="L27" s="33"/>
      <c r="M27" s="26"/>
      <c r="N27" s="88"/>
      <c r="O27" s="88"/>
      <c r="P27" s="6"/>
      <c r="Q27" s="6"/>
      <c r="R27" s="6"/>
      <c r="S27" s="6"/>
      <c r="T27" s="154"/>
      <c r="U27" s="153" t="s">
        <v>72</v>
      </c>
      <c r="V27" s="153"/>
      <c r="W27" s="154"/>
      <c r="X27" s="154"/>
      <c r="Y27" s="154"/>
      <c r="Z27" s="99"/>
      <c r="AA27" s="99"/>
    </row>
    <row r="28" spans="1:27">
      <c r="A28" s="82"/>
      <c r="B28" s="4"/>
      <c r="C28" s="3"/>
      <c r="D28" s="3"/>
      <c r="E28" s="3"/>
      <c r="F28" s="31"/>
      <c r="G28" s="32"/>
      <c r="H28" s="36">
        <f t="shared" si="0"/>
        <v>0</v>
      </c>
      <c r="I28" s="26"/>
      <c r="J28" s="33"/>
      <c r="K28" s="26"/>
      <c r="L28" s="33"/>
      <c r="M28" s="26"/>
      <c r="N28" s="88"/>
      <c r="O28" s="88"/>
      <c r="P28" s="6"/>
      <c r="Q28" s="6"/>
      <c r="R28" s="6"/>
      <c r="S28" s="6"/>
      <c r="T28" s="154"/>
      <c r="U28" s="153" t="s">
        <v>73</v>
      </c>
      <c r="V28" s="153"/>
      <c r="W28" s="154"/>
      <c r="X28" s="154"/>
      <c r="Y28" s="154"/>
      <c r="Z28" s="99"/>
      <c r="AA28" s="99"/>
    </row>
    <row r="29" spans="1:27">
      <c r="A29" s="82"/>
      <c r="B29" s="4"/>
      <c r="C29" s="3"/>
      <c r="D29" s="3"/>
      <c r="E29" s="3"/>
      <c r="F29" s="31"/>
      <c r="G29" s="32"/>
      <c r="H29" s="36">
        <f t="shared" si="0"/>
        <v>0</v>
      </c>
      <c r="I29" s="26"/>
      <c r="J29" s="33"/>
      <c r="K29" s="26"/>
      <c r="L29" s="33"/>
      <c r="M29" s="26"/>
      <c r="N29" s="88"/>
      <c r="O29" s="88"/>
      <c r="P29" s="6"/>
      <c r="Q29" s="6"/>
      <c r="R29" s="6"/>
      <c r="S29" s="6"/>
      <c r="T29" s="154"/>
      <c r="U29" s="153" t="s">
        <v>74</v>
      </c>
      <c r="V29" s="153"/>
      <c r="W29" s="154"/>
      <c r="X29" s="154"/>
      <c r="Y29" s="154"/>
      <c r="Z29" s="99"/>
      <c r="AA29" s="99"/>
    </row>
    <row r="30" spans="1:27">
      <c r="A30" s="82"/>
      <c r="B30" s="4"/>
      <c r="C30" s="3"/>
      <c r="D30" s="3"/>
      <c r="E30" s="3"/>
      <c r="F30" s="31"/>
      <c r="G30" s="32"/>
      <c r="H30" s="36">
        <f t="shared" si="0"/>
        <v>0</v>
      </c>
      <c r="I30" s="26"/>
      <c r="J30" s="33"/>
      <c r="K30" s="26"/>
      <c r="L30" s="33"/>
      <c r="M30" s="26"/>
      <c r="N30" s="88"/>
      <c r="O30" s="88"/>
      <c r="P30" s="6"/>
      <c r="Q30" s="6"/>
      <c r="R30" s="6"/>
      <c r="S30" s="6"/>
      <c r="T30" s="154"/>
      <c r="U30" s="153" t="s">
        <v>75</v>
      </c>
      <c r="V30" s="153"/>
      <c r="W30" s="154"/>
      <c r="X30" s="154"/>
      <c r="Y30" s="154"/>
      <c r="Z30" s="99"/>
      <c r="AA30" s="99"/>
    </row>
    <row r="31" spans="1:27">
      <c r="A31" s="82"/>
      <c r="B31" s="4"/>
      <c r="C31" s="3"/>
      <c r="D31" s="3"/>
      <c r="E31" s="3"/>
      <c r="F31" s="31"/>
      <c r="G31" s="32"/>
      <c r="H31" s="36">
        <f t="shared" si="0"/>
        <v>0</v>
      </c>
      <c r="I31" s="26"/>
      <c r="J31" s="33"/>
      <c r="K31" s="26"/>
      <c r="L31" s="33"/>
      <c r="M31" s="26"/>
      <c r="N31" s="88"/>
      <c r="O31" s="88"/>
      <c r="P31" s="6"/>
      <c r="Q31" s="6"/>
      <c r="R31" s="6"/>
      <c r="S31" s="6"/>
      <c r="T31" s="154"/>
      <c r="U31" s="153" t="s">
        <v>76</v>
      </c>
      <c r="V31" s="153"/>
      <c r="W31" s="154"/>
      <c r="X31" s="154"/>
      <c r="Y31" s="154"/>
      <c r="Z31" s="99"/>
      <c r="AA31" s="99"/>
    </row>
    <row r="32" spans="1:27">
      <c r="A32" s="82"/>
      <c r="B32" s="4"/>
      <c r="C32" s="3"/>
      <c r="D32" s="3"/>
      <c r="E32" s="3"/>
      <c r="F32" s="31"/>
      <c r="G32" s="32"/>
      <c r="H32" s="36">
        <f t="shared" si="0"/>
        <v>0</v>
      </c>
      <c r="I32" s="26"/>
      <c r="J32" s="33"/>
      <c r="K32" s="26"/>
      <c r="L32" s="33"/>
      <c r="M32" s="26"/>
      <c r="N32" s="88"/>
      <c r="O32" s="88"/>
      <c r="P32" s="6"/>
      <c r="Q32" s="6"/>
      <c r="R32" s="6"/>
      <c r="S32" s="6"/>
      <c r="T32" s="154"/>
      <c r="U32" s="153" t="s">
        <v>77</v>
      </c>
      <c r="V32" s="153"/>
      <c r="W32" s="154"/>
      <c r="X32" s="154"/>
      <c r="Y32" s="154"/>
      <c r="Z32" s="99"/>
      <c r="AA32" s="99"/>
    </row>
    <row r="33" spans="1:27">
      <c r="A33" s="82"/>
      <c r="B33" s="4"/>
      <c r="C33" s="3"/>
      <c r="D33" s="3"/>
      <c r="E33" s="3"/>
      <c r="F33" s="31"/>
      <c r="G33" s="32"/>
      <c r="H33" s="36">
        <f t="shared" si="0"/>
        <v>0</v>
      </c>
      <c r="I33" s="26"/>
      <c r="J33" s="33"/>
      <c r="K33" s="26"/>
      <c r="L33" s="33"/>
      <c r="M33" s="26"/>
      <c r="N33" s="88"/>
      <c r="O33" s="88"/>
      <c r="P33" s="6"/>
      <c r="Q33" s="6"/>
      <c r="R33" s="6"/>
      <c r="S33" s="6"/>
      <c r="T33" s="154"/>
      <c r="U33" s="153" t="s">
        <v>78</v>
      </c>
      <c r="V33" s="153"/>
      <c r="W33" s="154"/>
      <c r="X33" s="154"/>
      <c r="Y33" s="154"/>
      <c r="Z33" s="99"/>
      <c r="AA33" s="99"/>
    </row>
    <row r="34" spans="1:27">
      <c r="A34" s="82"/>
      <c r="B34" s="4"/>
      <c r="C34" s="3"/>
      <c r="D34" s="3"/>
      <c r="E34" s="3"/>
      <c r="F34" s="31"/>
      <c r="G34" s="32"/>
      <c r="H34" s="36">
        <f t="shared" si="0"/>
        <v>0</v>
      </c>
      <c r="I34" s="26"/>
      <c r="J34" s="33"/>
      <c r="K34" s="26"/>
      <c r="L34" s="33"/>
      <c r="M34" s="26"/>
      <c r="N34" s="88"/>
      <c r="O34" s="88"/>
      <c r="P34" s="6"/>
      <c r="Q34" s="6"/>
      <c r="R34" s="6"/>
      <c r="S34" s="6"/>
      <c r="T34" s="99"/>
      <c r="U34" s="99"/>
      <c r="V34" s="97"/>
      <c r="W34" s="99"/>
      <c r="X34" s="99"/>
      <c r="Y34" s="99"/>
      <c r="Z34" s="99"/>
      <c r="AA34" s="99"/>
    </row>
    <row r="35" spans="1:27">
      <c r="A35" s="82"/>
      <c r="B35" s="4"/>
      <c r="C35" s="3"/>
      <c r="D35" s="3"/>
      <c r="E35" s="3"/>
      <c r="F35" s="31"/>
      <c r="G35" s="32"/>
      <c r="H35" s="36">
        <f t="shared" si="0"/>
        <v>0</v>
      </c>
      <c r="I35" s="26"/>
      <c r="J35" s="33"/>
      <c r="K35" s="26"/>
      <c r="L35" s="33"/>
      <c r="M35" s="26"/>
      <c r="N35" s="88"/>
      <c r="O35" s="88"/>
      <c r="P35" s="6"/>
      <c r="Q35" s="6"/>
      <c r="R35" s="6"/>
      <c r="S35" s="6"/>
      <c r="T35" s="99"/>
      <c r="U35" s="99"/>
      <c r="V35" s="97"/>
      <c r="W35" s="99"/>
      <c r="X35" s="99"/>
      <c r="Y35" s="99"/>
      <c r="Z35" s="99"/>
      <c r="AA35" s="99"/>
    </row>
    <row r="36" spans="1:27">
      <c r="A36" s="82"/>
      <c r="B36" s="4"/>
      <c r="C36" s="3"/>
      <c r="D36" s="3"/>
      <c r="E36" s="3"/>
      <c r="F36" s="31"/>
      <c r="G36" s="32"/>
      <c r="H36" s="36">
        <f t="shared" si="0"/>
        <v>0</v>
      </c>
      <c r="I36" s="26"/>
      <c r="J36" s="33"/>
      <c r="K36" s="26"/>
      <c r="L36" s="33"/>
      <c r="M36" s="26"/>
      <c r="N36" s="88"/>
      <c r="O36" s="88"/>
      <c r="P36" s="6"/>
      <c r="Q36" s="6"/>
      <c r="R36" s="6"/>
      <c r="S36" s="6"/>
      <c r="T36" s="99"/>
      <c r="U36" s="99"/>
      <c r="V36" s="99"/>
      <c r="W36" s="99"/>
      <c r="X36" s="99"/>
      <c r="Y36" s="99"/>
      <c r="Z36" s="99"/>
      <c r="AA36" s="99"/>
    </row>
    <row r="37" spans="1:27">
      <c r="A37" s="82"/>
      <c r="B37" s="4"/>
      <c r="C37" s="3"/>
      <c r="D37" s="3"/>
      <c r="E37" s="3"/>
      <c r="F37" s="31"/>
      <c r="G37" s="32"/>
      <c r="H37" s="36">
        <f t="shared" si="0"/>
        <v>0</v>
      </c>
      <c r="I37" s="26"/>
      <c r="J37" s="33"/>
      <c r="K37" s="26"/>
      <c r="L37" s="33"/>
      <c r="M37" s="26"/>
      <c r="N37" s="88"/>
      <c r="O37" s="88"/>
      <c r="P37" s="6"/>
      <c r="Q37" s="6"/>
      <c r="R37" s="6"/>
      <c r="S37" s="6"/>
      <c r="T37" s="99"/>
      <c r="U37" s="99"/>
      <c r="V37" s="99"/>
      <c r="W37" s="99"/>
      <c r="X37" s="99"/>
      <c r="Y37" s="99"/>
      <c r="Z37" s="99"/>
      <c r="AA37" s="99"/>
    </row>
    <row r="38" spans="1:27">
      <c r="A38" s="82"/>
      <c r="B38" s="4"/>
      <c r="C38" s="3"/>
      <c r="D38" s="3"/>
      <c r="E38" s="3"/>
      <c r="F38" s="31"/>
      <c r="G38" s="32"/>
      <c r="H38" s="36">
        <f t="shared" si="0"/>
        <v>0</v>
      </c>
      <c r="I38" s="26"/>
      <c r="J38" s="33"/>
      <c r="K38" s="26"/>
      <c r="L38" s="33"/>
      <c r="M38" s="26"/>
      <c r="N38" s="88"/>
      <c r="O38" s="88"/>
      <c r="P38" s="6"/>
      <c r="Q38" s="6"/>
      <c r="R38" s="6"/>
      <c r="S38" s="6"/>
      <c r="T38" s="99"/>
      <c r="U38" s="99"/>
      <c r="V38" s="99"/>
      <c r="W38" s="99"/>
      <c r="X38" s="99"/>
      <c r="Y38" s="99"/>
      <c r="Z38" s="99"/>
      <c r="AA38" s="99"/>
    </row>
    <row r="39" spans="1:27">
      <c r="A39" s="82"/>
      <c r="B39" s="4"/>
      <c r="C39" s="3"/>
      <c r="D39" s="3"/>
      <c r="E39" s="3"/>
      <c r="F39" s="31"/>
      <c r="G39" s="32"/>
      <c r="H39" s="36">
        <f t="shared" si="0"/>
        <v>0</v>
      </c>
      <c r="I39" s="26"/>
      <c r="J39" s="33"/>
      <c r="K39" s="26"/>
      <c r="L39" s="33"/>
      <c r="M39" s="26"/>
      <c r="N39" s="88"/>
      <c r="O39" s="88"/>
      <c r="P39" s="6"/>
      <c r="Q39" s="6"/>
      <c r="R39" s="6"/>
      <c r="S39" s="6"/>
      <c r="T39" s="99"/>
      <c r="U39" s="99"/>
      <c r="V39" s="99"/>
      <c r="W39" s="99"/>
      <c r="X39" s="99"/>
      <c r="Y39" s="99"/>
      <c r="Z39" s="99"/>
      <c r="AA39" s="99"/>
    </row>
    <row r="40" spans="1:27">
      <c r="A40" s="82"/>
      <c r="B40" s="4"/>
      <c r="C40" s="3"/>
      <c r="D40" s="3"/>
      <c r="E40" s="3"/>
      <c r="F40" s="31"/>
      <c r="G40" s="32"/>
      <c r="H40" s="36">
        <f t="shared" si="0"/>
        <v>0</v>
      </c>
      <c r="I40" s="26"/>
      <c r="J40" s="33"/>
      <c r="K40" s="26"/>
      <c r="L40" s="33"/>
      <c r="M40" s="26"/>
      <c r="N40" s="88"/>
      <c r="O40" s="88"/>
      <c r="P40" s="6"/>
      <c r="Q40" s="6"/>
      <c r="R40" s="6"/>
      <c r="S40" s="6"/>
      <c r="T40" s="99"/>
      <c r="U40" s="99"/>
      <c r="V40" s="99"/>
      <c r="W40" s="99"/>
      <c r="X40" s="99"/>
      <c r="Y40" s="99"/>
      <c r="Z40" s="99"/>
      <c r="AA40" s="99"/>
    </row>
    <row r="41" spans="1:27">
      <c r="A41" s="82"/>
      <c r="B41" s="4"/>
      <c r="C41" s="3"/>
      <c r="D41" s="3"/>
      <c r="E41" s="3"/>
      <c r="F41" s="31"/>
      <c r="G41" s="32"/>
      <c r="H41" s="36">
        <f t="shared" si="0"/>
        <v>0</v>
      </c>
      <c r="I41" s="26"/>
      <c r="J41" s="33"/>
      <c r="K41" s="26"/>
      <c r="L41" s="33"/>
      <c r="M41" s="26"/>
      <c r="N41" s="88"/>
      <c r="O41" s="88"/>
      <c r="P41" s="6"/>
      <c r="Q41" s="6"/>
      <c r="R41" s="6"/>
      <c r="S41" s="6"/>
      <c r="T41" s="99"/>
      <c r="U41" s="99"/>
      <c r="V41" s="99"/>
      <c r="W41" s="99"/>
      <c r="X41" s="99"/>
      <c r="Y41" s="99"/>
      <c r="Z41" s="99"/>
      <c r="AA41" s="99"/>
    </row>
    <row r="42" spans="1:27">
      <c r="A42" s="82"/>
      <c r="B42" s="4"/>
      <c r="C42" s="3"/>
      <c r="D42" s="3"/>
      <c r="E42" s="3"/>
      <c r="F42" s="31"/>
      <c r="G42" s="32"/>
      <c r="H42" s="36">
        <f t="shared" si="0"/>
        <v>0</v>
      </c>
      <c r="I42" s="26"/>
      <c r="J42" s="33"/>
      <c r="K42" s="26"/>
      <c r="L42" s="33"/>
      <c r="M42" s="26"/>
      <c r="N42" s="88"/>
      <c r="O42" s="88"/>
      <c r="P42" s="6"/>
      <c r="Q42" s="6"/>
      <c r="R42" s="6"/>
      <c r="S42" s="6"/>
      <c r="T42" s="99"/>
      <c r="U42" s="99"/>
      <c r="V42" s="99"/>
      <c r="W42" s="99"/>
      <c r="X42" s="99"/>
      <c r="Y42" s="99"/>
      <c r="Z42" s="99"/>
      <c r="AA42" s="99"/>
    </row>
    <row r="43" spans="1:27">
      <c r="A43" s="82"/>
      <c r="B43" s="4"/>
      <c r="C43" s="3"/>
      <c r="D43" s="3"/>
      <c r="E43" s="3"/>
      <c r="F43" s="31"/>
      <c r="G43" s="32"/>
      <c r="H43" s="36">
        <f t="shared" si="0"/>
        <v>0</v>
      </c>
      <c r="I43" s="26"/>
      <c r="J43" s="33"/>
      <c r="K43" s="26"/>
      <c r="L43" s="33"/>
      <c r="M43" s="26"/>
      <c r="N43" s="88"/>
      <c r="O43" s="88"/>
      <c r="P43" s="6"/>
      <c r="Q43" s="6"/>
      <c r="R43" s="6"/>
      <c r="S43" s="6"/>
      <c r="T43" s="99"/>
      <c r="U43" s="99"/>
      <c r="V43" s="99"/>
      <c r="W43" s="99"/>
      <c r="X43" s="99"/>
      <c r="Y43" s="99"/>
      <c r="Z43" s="99"/>
      <c r="AA43" s="99"/>
    </row>
    <row r="44" spans="1:27">
      <c r="A44" s="82"/>
      <c r="B44" s="4"/>
      <c r="C44" s="3"/>
      <c r="D44" s="3"/>
      <c r="E44" s="3"/>
      <c r="F44" s="31"/>
      <c r="G44" s="32"/>
      <c r="H44" s="36">
        <f t="shared" si="0"/>
        <v>0</v>
      </c>
      <c r="I44" s="26"/>
      <c r="J44" s="33"/>
      <c r="K44" s="26"/>
      <c r="L44" s="33"/>
      <c r="M44" s="26"/>
      <c r="N44" s="88"/>
      <c r="O44" s="88"/>
      <c r="P44" s="6"/>
      <c r="Q44" s="6"/>
      <c r="R44" s="6"/>
      <c r="S44" s="6"/>
      <c r="T44" s="99"/>
      <c r="U44" s="99"/>
      <c r="V44" s="99"/>
      <c r="W44" s="99"/>
      <c r="X44" s="99"/>
      <c r="Y44" s="99"/>
      <c r="Z44" s="99"/>
      <c r="AA44" s="99"/>
    </row>
    <row r="45" spans="1:27">
      <c r="A45" s="82"/>
      <c r="B45" s="4"/>
      <c r="C45" s="3"/>
      <c r="D45" s="3"/>
      <c r="E45" s="3"/>
      <c r="F45" s="31"/>
      <c r="G45" s="32"/>
      <c r="H45" s="36">
        <f t="shared" si="0"/>
        <v>0</v>
      </c>
      <c r="I45" s="26"/>
      <c r="J45" s="33"/>
      <c r="K45" s="26"/>
      <c r="L45" s="33"/>
      <c r="M45" s="26"/>
      <c r="N45" s="88"/>
      <c r="O45" s="88"/>
      <c r="P45" s="6"/>
      <c r="Q45" s="6"/>
      <c r="R45" s="6"/>
      <c r="S45" s="6"/>
      <c r="T45" s="99"/>
      <c r="U45" s="99"/>
      <c r="V45" s="99"/>
      <c r="W45" s="99"/>
      <c r="X45" s="99"/>
      <c r="Y45" s="99"/>
      <c r="Z45" s="99"/>
      <c r="AA45" s="99"/>
    </row>
    <row r="46" spans="1:27">
      <c r="A46" s="82"/>
      <c r="B46" s="4"/>
      <c r="C46" s="3"/>
      <c r="D46" s="3"/>
      <c r="E46" s="3"/>
      <c r="F46" s="31"/>
      <c r="G46" s="32"/>
      <c r="H46" s="36">
        <f t="shared" si="0"/>
        <v>0</v>
      </c>
      <c r="I46" s="26"/>
      <c r="J46" s="33"/>
      <c r="K46" s="26"/>
      <c r="L46" s="33"/>
      <c r="M46" s="26"/>
      <c r="N46" s="88"/>
      <c r="O46" s="88"/>
      <c r="P46" s="6"/>
      <c r="Q46" s="6"/>
      <c r="R46" s="6"/>
      <c r="S46" s="6"/>
      <c r="T46" s="99"/>
      <c r="U46" s="99"/>
      <c r="V46" s="99"/>
      <c r="W46" s="99"/>
      <c r="X46" s="99"/>
      <c r="Y46" s="99"/>
      <c r="Z46" s="99"/>
      <c r="AA46" s="99"/>
    </row>
    <row r="47" spans="1:27">
      <c r="A47" s="82"/>
      <c r="B47" s="4"/>
      <c r="C47" s="3"/>
      <c r="D47" s="3"/>
      <c r="E47" s="3"/>
      <c r="F47" s="31"/>
      <c r="G47" s="32"/>
      <c r="H47" s="36">
        <f t="shared" si="0"/>
        <v>0</v>
      </c>
      <c r="I47" s="26"/>
      <c r="J47" s="33"/>
      <c r="K47" s="26"/>
      <c r="L47" s="33"/>
      <c r="M47" s="26"/>
      <c r="N47" s="88"/>
      <c r="O47" s="88"/>
      <c r="P47" s="6"/>
      <c r="Q47" s="6"/>
      <c r="R47" s="6"/>
      <c r="S47" s="6"/>
      <c r="T47" s="99"/>
      <c r="U47" s="99"/>
      <c r="V47" s="99"/>
      <c r="W47" s="99"/>
      <c r="X47" s="99"/>
      <c r="Y47" s="99"/>
      <c r="Z47" s="99"/>
      <c r="AA47" s="99"/>
    </row>
    <row r="48" spans="1:27">
      <c r="A48" s="82"/>
      <c r="B48" s="4"/>
      <c r="C48" s="3"/>
      <c r="D48" s="3"/>
      <c r="E48" s="3"/>
      <c r="F48" s="31"/>
      <c r="G48" s="32"/>
      <c r="H48" s="36">
        <f t="shared" si="0"/>
        <v>0</v>
      </c>
      <c r="I48" s="26"/>
      <c r="J48" s="33"/>
      <c r="K48" s="26"/>
      <c r="L48" s="33"/>
      <c r="M48" s="26"/>
      <c r="N48" s="88"/>
      <c r="O48" s="88"/>
      <c r="P48" s="6"/>
      <c r="Q48" s="6"/>
      <c r="R48" s="6"/>
      <c r="S48" s="6"/>
      <c r="T48" s="99"/>
      <c r="U48" s="99"/>
      <c r="V48" s="99"/>
      <c r="W48" s="99"/>
      <c r="X48" s="99"/>
      <c r="Y48" s="99"/>
      <c r="Z48" s="99"/>
      <c r="AA48" s="99"/>
    </row>
    <row r="49" spans="1:27">
      <c r="A49" s="82"/>
      <c r="B49" s="4"/>
      <c r="C49" s="3"/>
      <c r="D49" s="3"/>
      <c r="E49" s="3"/>
      <c r="F49" s="31"/>
      <c r="G49" s="32"/>
      <c r="H49" s="36">
        <f t="shared" si="0"/>
        <v>0</v>
      </c>
      <c r="I49" s="26"/>
      <c r="J49" s="33"/>
      <c r="K49" s="26"/>
      <c r="L49" s="33"/>
      <c r="M49" s="26"/>
      <c r="N49" s="88"/>
      <c r="O49" s="88"/>
      <c r="P49" s="6"/>
      <c r="Q49" s="6"/>
      <c r="R49" s="6"/>
      <c r="S49" s="6"/>
      <c r="T49" s="99"/>
      <c r="U49" s="99"/>
      <c r="V49" s="99"/>
      <c r="W49" s="99"/>
      <c r="X49" s="99"/>
      <c r="Y49" s="99"/>
      <c r="Z49" s="99"/>
      <c r="AA49" s="99"/>
    </row>
    <row r="50" spans="1:27">
      <c r="A50" s="82"/>
      <c r="B50" s="4"/>
      <c r="C50" s="3"/>
      <c r="D50" s="3"/>
      <c r="E50" s="3"/>
      <c r="F50" s="31"/>
      <c r="G50" s="32"/>
      <c r="H50" s="36">
        <f t="shared" si="0"/>
        <v>0</v>
      </c>
      <c r="I50" s="26"/>
      <c r="J50" s="33"/>
      <c r="K50" s="26"/>
      <c r="L50" s="33"/>
      <c r="M50" s="26"/>
      <c r="N50" s="88"/>
      <c r="O50" s="88"/>
      <c r="P50" s="6"/>
      <c r="Q50" s="6"/>
      <c r="R50" s="6"/>
      <c r="S50" s="6"/>
      <c r="T50" s="99"/>
      <c r="U50" s="99"/>
      <c r="V50" s="99"/>
      <c r="W50" s="99"/>
      <c r="X50" s="99"/>
      <c r="Y50" s="99"/>
      <c r="Z50" s="99"/>
      <c r="AA50" s="99"/>
    </row>
    <row r="51" spans="1:27">
      <c r="A51" s="82"/>
      <c r="B51" s="4"/>
      <c r="C51" s="3"/>
      <c r="D51" s="3"/>
      <c r="E51" s="3"/>
      <c r="F51" s="31"/>
      <c r="G51" s="32"/>
      <c r="H51" s="36">
        <f t="shared" si="0"/>
        <v>0</v>
      </c>
      <c r="I51" s="26"/>
      <c r="J51" s="33"/>
      <c r="K51" s="26"/>
      <c r="L51" s="33"/>
      <c r="M51" s="26"/>
      <c r="N51" s="88"/>
      <c r="O51" s="88"/>
      <c r="P51" s="6"/>
      <c r="Q51" s="6"/>
      <c r="R51" s="6"/>
      <c r="S51" s="6"/>
      <c r="T51" s="99"/>
      <c r="U51" s="99"/>
      <c r="V51" s="99"/>
      <c r="W51" s="99"/>
      <c r="X51" s="99"/>
      <c r="Y51" s="99"/>
      <c r="Z51" s="99"/>
      <c r="AA51" s="99"/>
    </row>
    <row r="52" spans="1:27">
      <c r="A52" s="82"/>
      <c r="B52" s="4"/>
      <c r="C52" s="3"/>
      <c r="D52" s="3"/>
      <c r="E52" s="3"/>
      <c r="F52" s="31"/>
      <c r="G52" s="32"/>
      <c r="H52" s="36">
        <f t="shared" si="0"/>
        <v>0</v>
      </c>
      <c r="I52" s="26"/>
      <c r="J52" s="33"/>
      <c r="K52" s="26"/>
      <c r="L52" s="33"/>
      <c r="M52" s="26"/>
      <c r="N52" s="88"/>
      <c r="O52" s="88"/>
      <c r="P52" s="6"/>
      <c r="Q52" s="6"/>
      <c r="R52" s="6"/>
      <c r="S52" s="6"/>
      <c r="T52" s="99"/>
      <c r="U52" s="99"/>
      <c r="V52" s="99"/>
      <c r="W52" s="99"/>
      <c r="X52" s="99"/>
      <c r="Y52" s="99"/>
      <c r="Z52" s="99"/>
      <c r="AA52" s="99"/>
    </row>
    <row r="53" spans="1:27">
      <c r="A53" s="82"/>
      <c r="B53" s="4"/>
      <c r="C53" s="3"/>
      <c r="D53" s="3"/>
      <c r="E53" s="3"/>
      <c r="F53" s="31"/>
      <c r="G53" s="32"/>
      <c r="H53" s="36">
        <f t="shared" si="0"/>
        <v>0</v>
      </c>
      <c r="I53" s="26"/>
      <c r="J53" s="33"/>
      <c r="K53" s="26"/>
      <c r="L53" s="33"/>
      <c r="M53" s="26"/>
      <c r="N53" s="88"/>
      <c r="O53" s="88"/>
      <c r="P53" s="6"/>
      <c r="Q53" s="6"/>
      <c r="R53" s="6"/>
      <c r="S53" s="6"/>
      <c r="T53" s="99"/>
      <c r="U53" s="99"/>
      <c r="V53" s="99"/>
      <c r="W53" s="99"/>
      <c r="X53" s="99"/>
      <c r="Y53" s="99"/>
      <c r="Z53" s="99"/>
      <c r="AA53" s="99"/>
    </row>
    <row r="54" spans="1:27">
      <c r="A54" s="82"/>
      <c r="B54" s="4"/>
      <c r="C54" s="3"/>
      <c r="D54" s="3"/>
      <c r="E54" s="3"/>
      <c r="F54" s="31"/>
      <c r="G54" s="32"/>
      <c r="H54" s="36">
        <f t="shared" si="0"/>
        <v>0</v>
      </c>
      <c r="I54" s="26"/>
      <c r="J54" s="33"/>
      <c r="K54" s="26"/>
      <c r="L54" s="33"/>
      <c r="M54" s="26"/>
      <c r="N54" s="88"/>
      <c r="O54" s="88"/>
      <c r="P54" s="6"/>
      <c r="Q54" s="6"/>
      <c r="R54" s="6"/>
      <c r="S54" s="6"/>
      <c r="T54" s="99"/>
      <c r="U54" s="99"/>
      <c r="V54" s="99"/>
      <c r="W54" s="99"/>
      <c r="X54" s="99"/>
      <c r="Y54" s="99"/>
      <c r="Z54" s="99"/>
      <c r="AA54" s="99"/>
    </row>
    <row r="55" spans="1:27">
      <c r="A55" s="82"/>
      <c r="B55" s="4"/>
      <c r="C55" s="3"/>
      <c r="D55" s="3"/>
      <c r="E55" s="3"/>
      <c r="F55" s="31"/>
      <c r="G55" s="32"/>
      <c r="H55" s="36">
        <f t="shared" si="0"/>
        <v>0</v>
      </c>
      <c r="I55" s="26"/>
      <c r="J55" s="33"/>
      <c r="K55" s="26"/>
      <c r="L55" s="33"/>
      <c r="M55" s="26"/>
      <c r="N55" s="88"/>
      <c r="O55" s="88"/>
      <c r="P55" s="6"/>
      <c r="Q55" s="6"/>
      <c r="R55" s="6"/>
      <c r="S55" s="6"/>
      <c r="T55" s="99"/>
      <c r="U55" s="99"/>
      <c r="V55" s="99"/>
      <c r="W55" s="99"/>
      <c r="X55" s="99"/>
      <c r="Y55" s="99"/>
      <c r="Z55" s="99"/>
      <c r="AA55" s="99"/>
    </row>
    <row r="56" spans="1:27">
      <c r="A56" s="82"/>
      <c r="B56" s="4"/>
      <c r="C56" s="3"/>
      <c r="D56" s="3"/>
      <c r="E56" s="3"/>
      <c r="F56" s="31"/>
      <c r="G56" s="32"/>
      <c r="H56" s="36">
        <f t="shared" si="0"/>
        <v>0</v>
      </c>
      <c r="I56" s="26"/>
      <c r="J56" s="33"/>
      <c r="K56" s="26"/>
      <c r="L56" s="33"/>
      <c r="M56" s="26"/>
      <c r="N56" s="88"/>
      <c r="O56" s="88"/>
      <c r="P56" s="6"/>
      <c r="Q56" s="6"/>
      <c r="R56" s="6"/>
      <c r="S56" s="6"/>
      <c r="T56" s="99"/>
      <c r="U56" s="99"/>
      <c r="V56" s="99"/>
      <c r="W56" s="99"/>
      <c r="X56" s="99"/>
      <c r="Y56" s="99"/>
      <c r="Z56" s="99"/>
      <c r="AA56" s="99"/>
    </row>
    <row r="57" spans="1:27">
      <c r="A57" s="82"/>
      <c r="B57" s="4"/>
      <c r="C57" s="3"/>
      <c r="D57" s="3"/>
      <c r="E57" s="3"/>
      <c r="F57" s="31"/>
      <c r="G57" s="32"/>
      <c r="H57" s="36">
        <f t="shared" si="0"/>
        <v>0</v>
      </c>
      <c r="I57" s="26"/>
      <c r="J57" s="33"/>
      <c r="K57" s="26"/>
      <c r="L57" s="33"/>
      <c r="M57" s="26"/>
      <c r="N57" s="88"/>
      <c r="O57" s="88"/>
      <c r="P57" s="6"/>
      <c r="Q57" s="6"/>
      <c r="R57" s="6"/>
      <c r="S57" s="6"/>
      <c r="T57" s="99"/>
      <c r="U57" s="99"/>
      <c r="V57" s="99"/>
      <c r="W57" s="99"/>
      <c r="X57" s="99"/>
      <c r="Y57" s="99"/>
      <c r="Z57" s="99"/>
      <c r="AA57" s="99"/>
    </row>
    <row r="58" spans="1:27">
      <c r="A58" s="82"/>
      <c r="B58" s="4"/>
      <c r="C58" s="3"/>
      <c r="D58" s="3"/>
      <c r="E58" s="3"/>
      <c r="F58" s="31"/>
      <c r="G58" s="32"/>
      <c r="H58" s="36">
        <f t="shared" si="0"/>
        <v>0</v>
      </c>
      <c r="I58" s="26"/>
      <c r="J58" s="33"/>
      <c r="K58" s="26"/>
      <c r="L58" s="33"/>
      <c r="M58" s="26"/>
      <c r="N58" s="88"/>
      <c r="O58" s="88"/>
      <c r="P58" s="6"/>
      <c r="Q58" s="6"/>
      <c r="R58" s="6"/>
      <c r="S58" s="6"/>
      <c r="T58" s="99"/>
      <c r="U58" s="99"/>
      <c r="V58" s="99"/>
      <c r="W58" s="99"/>
      <c r="X58" s="99"/>
      <c r="Y58" s="99"/>
      <c r="Z58" s="99"/>
      <c r="AA58" s="99"/>
    </row>
    <row r="59" spans="1:27">
      <c r="A59" s="82"/>
      <c r="B59" s="4"/>
      <c r="C59" s="3"/>
      <c r="D59" s="3"/>
      <c r="E59" s="3"/>
      <c r="F59" s="31"/>
      <c r="G59" s="32"/>
      <c r="H59" s="36">
        <f t="shared" si="0"/>
        <v>0</v>
      </c>
      <c r="I59" s="26"/>
      <c r="J59" s="33"/>
      <c r="K59" s="26"/>
      <c r="L59" s="33"/>
      <c r="M59" s="26"/>
      <c r="N59" s="88"/>
      <c r="O59" s="88"/>
      <c r="P59" s="6"/>
      <c r="Q59" s="6"/>
      <c r="R59" s="6"/>
      <c r="S59" s="6"/>
      <c r="T59" s="99"/>
      <c r="U59" s="99"/>
      <c r="V59" s="99"/>
      <c r="W59" s="99"/>
      <c r="X59" s="99"/>
      <c r="Y59" s="99"/>
      <c r="Z59" s="99"/>
      <c r="AA59" s="99"/>
    </row>
    <row r="60" spans="1:27">
      <c r="A60" s="82"/>
      <c r="B60" s="4"/>
      <c r="C60" s="3"/>
      <c r="D60" s="3"/>
      <c r="E60" s="3"/>
      <c r="F60" s="31"/>
      <c r="G60" s="32"/>
      <c r="H60" s="36">
        <f t="shared" si="0"/>
        <v>0</v>
      </c>
      <c r="I60" s="26"/>
      <c r="J60" s="33"/>
      <c r="K60" s="26"/>
      <c r="L60" s="33"/>
      <c r="M60" s="26"/>
      <c r="N60" s="88"/>
      <c r="O60" s="88"/>
      <c r="P60" s="6"/>
      <c r="Q60" s="6"/>
      <c r="R60" s="6"/>
      <c r="S60" s="6"/>
      <c r="T60" s="99"/>
      <c r="U60" s="99"/>
      <c r="V60" s="99"/>
      <c r="W60" s="99"/>
      <c r="X60" s="99"/>
      <c r="Y60" s="99"/>
      <c r="Z60" s="99"/>
      <c r="AA60" s="99"/>
    </row>
    <row r="61" spans="1:27">
      <c r="A61" s="82"/>
      <c r="B61" s="4"/>
      <c r="C61" s="3"/>
      <c r="D61" s="3"/>
      <c r="E61" s="3"/>
      <c r="F61" s="31"/>
      <c r="G61" s="32"/>
      <c r="H61" s="36">
        <f t="shared" si="0"/>
        <v>0</v>
      </c>
      <c r="I61" s="26"/>
      <c r="J61" s="33"/>
      <c r="K61" s="26"/>
      <c r="L61" s="33"/>
      <c r="M61" s="26"/>
      <c r="N61" s="88"/>
      <c r="O61" s="88"/>
      <c r="P61" s="6"/>
      <c r="Q61" s="6"/>
      <c r="R61" s="6"/>
      <c r="S61" s="6"/>
      <c r="T61" s="99"/>
      <c r="U61" s="99"/>
      <c r="V61" s="99"/>
      <c r="W61" s="99"/>
      <c r="X61" s="99"/>
      <c r="Y61" s="99"/>
      <c r="Z61" s="99"/>
      <c r="AA61" s="99"/>
    </row>
    <row r="62" spans="1:27">
      <c r="A62" s="82"/>
      <c r="B62" s="4"/>
      <c r="C62" s="3"/>
      <c r="D62" s="3"/>
      <c r="E62" s="3"/>
      <c r="F62" s="31"/>
      <c r="G62" s="32"/>
      <c r="H62" s="36">
        <f t="shared" si="0"/>
        <v>0</v>
      </c>
      <c r="I62" s="26"/>
      <c r="J62" s="33"/>
      <c r="K62" s="26"/>
      <c r="L62" s="33"/>
      <c r="M62" s="26"/>
      <c r="N62" s="88"/>
      <c r="O62" s="88"/>
      <c r="P62" s="6"/>
      <c r="Q62" s="6"/>
      <c r="R62" s="6"/>
      <c r="S62" s="6"/>
      <c r="T62" s="99"/>
      <c r="U62" s="99"/>
      <c r="V62" s="99"/>
      <c r="W62" s="99"/>
      <c r="X62" s="99"/>
      <c r="Y62" s="99"/>
      <c r="Z62" s="99"/>
      <c r="AA62" s="99"/>
    </row>
    <row r="63" spans="1:27">
      <c r="A63" s="82"/>
      <c r="B63" s="4"/>
      <c r="C63" s="3"/>
      <c r="D63" s="3"/>
      <c r="E63" s="3"/>
      <c r="F63" s="31"/>
      <c r="G63" s="32"/>
      <c r="H63" s="36">
        <f t="shared" si="0"/>
        <v>0</v>
      </c>
      <c r="I63" s="26"/>
      <c r="J63" s="33"/>
      <c r="K63" s="26"/>
      <c r="L63" s="33"/>
      <c r="M63" s="26"/>
      <c r="N63" s="88"/>
      <c r="O63" s="88"/>
      <c r="P63" s="6"/>
      <c r="Q63" s="6"/>
      <c r="R63" s="6"/>
      <c r="S63" s="6"/>
      <c r="T63" s="99"/>
      <c r="U63" s="99"/>
      <c r="V63" s="99"/>
      <c r="W63" s="99"/>
      <c r="X63" s="99"/>
      <c r="Y63" s="99"/>
      <c r="Z63" s="99"/>
      <c r="AA63" s="99"/>
    </row>
    <row r="64" spans="1:27" ht="15.75" thickBot="1">
      <c r="A64" s="82"/>
      <c r="B64" s="4"/>
      <c r="C64" s="25"/>
      <c r="D64" s="25"/>
      <c r="E64" s="25"/>
      <c r="F64" s="34"/>
      <c r="G64" s="32"/>
      <c r="H64" s="36">
        <f t="shared" si="0"/>
        <v>0</v>
      </c>
      <c r="I64" s="27"/>
      <c r="J64" s="35"/>
      <c r="K64" s="27"/>
      <c r="L64" s="35"/>
      <c r="M64" s="27"/>
      <c r="N64" s="88"/>
      <c r="O64" s="88"/>
      <c r="P64" s="6"/>
      <c r="Q64" s="6"/>
      <c r="R64" s="6"/>
      <c r="S64" s="6"/>
      <c r="T64" s="99"/>
      <c r="U64" s="99"/>
      <c r="V64" s="99"/>
      <c r="W64" s="99"/>
      <c r="X64" s="99"/>
      <c r="Y64" s="99"/>
      <c r="Z64" s="99"/>
      <c r="AA64" s="99"/>
    </row>
    <row r="65" spans="1:27">
      <c r="A65" s="83"/>
      <c r="B65" s="12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6"/>
      <c r="O65" s="6"/>
      <c r="P65" s="6"/>
      <c r="Q65" s="6"/>
      <c r="R65" s="6"/>
      <c r="S65" s="6"/>
      <c r="T65" s="99"/>
      <c r="U65" s="99"/>
      <c r="V65" s="99"/>
      <c r="W65" s="99"/>
      <c r="X65" s="99"/>
      <c r="Y65" s="99"/>
      <c r="Z65" s="99"/>
      <c r="AA65" s="99"/>
    </row>
    <row r="66" spans="1:27">
      <c r="A66" s="5"/>
      <c r="B66" s="5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99"/>
      <c r="U66" s="99"/>
      <c r="V66" s="99"/>
      <c r="W66" s="99"/>
      <c r="X66" s="99"/>
      <c r="Y66" s="99"/>
      <c r="Z66" s="99"/>
      <c r="AA66" s="99"/>
    </row>
    <row r="67" spans="1:27">
      <c r="A67" s="5"/>
      <c r="B67" s="5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99"/>
      <c r="U67" s="99"/>
      <c r="V67" s="99"/>
      <c r="W67" s="99"/>
      <c r="X67" s="99"/>
      <c r="Y67" s="99"/>
      <c r="Z67" s="99"/>
      <c r="AA67" s="99"/>
    </row>
    <row r="68" spans="1:27">
      <c r="A68" s="5"/>
      <c r="B68" s="5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99"/>
      <c r="U68" s="99"/>
      <c r="V68" s="99"/>
      <c r="W68" s="99"/>
      <c r="X68" s="99"/>
      <c r="Y68" s="99"/>
      <c r="Z68" s="99"/>
      <c r="AA68" s="99"/>
    </row>
    <row r="69" spans="1:27">
      <c r="A69" s="5"/>
      <c r="B69" s="5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99"/>
      <c r="U69" s="99"/>
      <c r="V69" s="99"/>
      <c r="W69" s="99"/>
      <c r="X69" s="99"/>
      <c r="Y69" s="99"/>
      <c r="Z69" s="99"/>
      <c r="AA69" s="99"/>
    </row>
    <row r="70" spans="1:27">
      <c r="A70" s="5"/>
      <c r="B70" s="5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99"/>
      <c r="U70" s="99"/>
      <c r="V70" s="99"/>
      <c r="W70" s="99"/>
      <c r="X70" s="99"/>
      <c r="Y70" s="99"/>
      <c r="Z70" s="99"/>
      <c r="AA70" s="99"/>
    </row>
    <row r="71" spans="1:27">
      <c r="A71" s="5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99"/>
      <c r="U71" s="99"/>
      <c r="V71" s="99"/>
      <c r="W71" s="99"/>
      <c r="X71" s="99"/>
      <c r="Y71" s="99"/>
      <c r="Z71" s="99"/>
      <c r="AA71" s="99"/>
    </row>
    <row r="72" spans="1:27">
      <c r="A72" s="5"/>
      <c r="B72" s="5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99"/>
      <c r="U72" s="99"/>
      <c r="V72" s="99"/>
      <c r="W72" s="99"/>
      <c r="X72" s="99"/>
      <c r="Y72" s="99"/>
      <c r="Z72" s="99"/>
      <c r="AA72" s="99"/>
    </row>
    <row r="73" spans="1:27">
      <c r="A73" s="5"/>
      <c r="B73" s="5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99"/>
      <c r="U73" s="99"/>
      <c r="V73" s="99"/>
      <c r="W73" s="99"/>
      <c r="X73" s="99"/>
      <c r="Y73" s="99"/>
      <c r="Z73" s="99"/>
      <c r="AA73" s="99"/>
    </row>
    <row r="74" spans="1:27">
      <c r="A74" s="5"/>
      <c r="B74" s="5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99"/>
      <c r="U74" s="99"/>
      <c r="V74" s="99"/>
      <c r="W74" s="99"/>
      <c r="X74" s="99"/>
      <c r="Y74" s="99"/>
      <c r="Z74" s="99"/>
      <c r="AA74" s="99"/>
    </row>
    <row r="75" spans="1:27">
      <c r="A75" s="5"/>
      <c r="B75" s="5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99"/>
      <c r="U75" s="99"/>
      <c r="V75" s="99"/>
      <c r="W75" s="99"/>
      <c r="X75" s="99"/>
      <c r="Y75" s="99"/>
      <c r="Z75" s="99"/>
      <c r="AA75" s="99"/>
    </row>
    <row r="76" spans="1:27">
      <c r="A76" s="5"/>
      <c r="B76" s="5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99"/>
      <c r="U76" s="99"/>
      <c r="V76" s="99"/>
      <c r="W76" s="99"/>
      <c r="X76" s="99"/>
      <c r="Y76" s="99"/>
      <c r="Z76" s="99"/>
      <c r="AA76" s="99"/>
    </row>
    <row r="77" spans="1:27">
      <c r="A77" s="5"/>
      <c r="B77" s="5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99"/>
      <c r="U77" s="99"/>
      <c r="V77" s="99"/>
      <c r="W77" s="99"/>
      <c r="X77" s="99"/>
      <c r="Y77" s="99"/>
      <c r="Z77" s="99"/>
      <c r="AA77" s="99"/>
    </row>
    <row r="78" spans="1:27">
      <c r="A78" s="5"/>
      <c r="B78" s="5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99"/>
      <c r="U78" s="99"/>
      <c r="V78" s="99"/>
      <c r="W78" s="99"/>
      <c r="X78" s="99"/>
      <c r="Y78" s="99"/>
      <c r="Z78" s="99"/>
      <c r="AA78" s="99"/>
    </row>
    <row r="79" spans="1:27">
      <c r="B79" s="5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99"/>
      <c r="U79" s="99"/>
      <c r="V79" s="99"/>
      <c r="W79" s="99"/>
      <c r="X79" s="99"/>
      <c r="Y79" s="99"/>
      <c r="Z79" s="99"/>
      <c r="AA79" s="99"/>
    </row>
    <row r="80" spans="1:27">
      <c r="A80" s="5"/>
      <c r="B80" s="5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99"/>
      <c r="U80" s="99"/>
      <c r="V80" s="99"/>
      <c r="W80" s="99"/>
      <c r="X80" s="99"/>
      <c r="Y80" s="99"/>
      <c r="Z80" s="99"/>
      <c r="AA80" s="99"/>
    </row>
    <row r="81" spans="1:27">
      <c r="A81" s="5"/>
      <c r="B81" s="5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99"/>
      <c r="U81" s="99"/>
      <c r="V81" s="99"/>
      <c r="W81" s="99"/>
      <c r="X81" s="99"/>
      <c r="Y81" s="99"/>
      <c r="Z81" s="99"/>
      <c r="AA81" s="99"/>
    </row>
    <row r="82" spans="1:27">
      <c r="A82" s="5"/>
      <c r="B82" s="5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99"/>
      <c r="U82" s="99"/>
      <c r="V82" s="99"/>
      <c r="W82" s="99"/>
      <c r="X82" s="99"/>
      <c r="Y82" s="99"/>
      <c r="Z82" s="99"/>
      <c r="AA82" s="99"/>
    </row>
    <row r="83" spans="1:27">
      <c r="A83" s="5"/>
      <c r="B83" s="5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99"/>
      <c r="U83" s="99"/>
      <c r="V83" s="99"/>
      <c r="W83" s="99"/>
      <c r="X83" s="99"/>
      <c r="Y83" s="99"/>
      <c r="Z83" s="99"/>
      <c r="AA83" s="99"/>
    </row>
    <row r="84" spans="1:27">
      <c r="A84" s="5"/>
      <c r="B84" s="5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99"/>
      <c r="U84" s="99"/>
      <c r="V84" s="99"/>
      <c r="W84" s="99"/>
      <c r="X84" s="99"/>
      <c r="Y84" s="99"/>
      <c r="Z84" s="99"/>
      <c r="AA84" s="99"/>
    </row>
    <row r="85" spans="1:27">
      <c r="A85" s="5"/>
      <c r="B85" s="5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99"/>
      <c r="U85" s="99"/>
      <c r="V85" s="99"/>
      <c r="W85" s="99"/>
      <c r="X85" s="99"/>
      <c r="Y85" s="99"/>
      <c r="Z85" s="99"/>
      <c r="AA85" s="99"/>
    </row>
    <row r="86" spans="1:27">
      <c r="A86" s="5"/>
      <c r="B86" s="5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99"/>
      <c r="U86" s="99"/>
      <c r="V86" s="99"/>
      <c r="W86" s="99"/>
      <c r="X86" s="99"/>
      <c r="Y86" s="99"/>
      <c r="Z86" s="99"/>
      <c r="AA86" s="99"/>
    </row>
    <row r="87" spans="1:27">
      <c r="A87" s="5"/>
      <c r="B87" s="5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99"/>
      <c r="U87" s="99"/>
      <c r="V87" s="99"/>
      <c r="W87" s="99"/>
      <c r="X87" s="99"/>
      <c r="Y87" s="99"/>
      <c r="Z87" s="99"/>
      <c r="AA87" s="99"/>
    </row>
    <row r="88" spans="1:27">
      <c r="A88" s="5"/>
      <c r="B88" s="5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99"/>
      <c r="U88" s="99"/>
      <c r="V88" s="99"/>
      <c r="W88" s="99"/>
      <c r="X88" s="99"/>
      <c r="Y88" s="99"/>
      <c r="Z88" s="99"/>
      <c r="AA88" s="99"/>
    </row>
    <row r="89" spans="1:27">
      <c r="A89" s="5"/>
      <c r="B89" s="5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99"/>
      <c r="U89" s="99"/>
      <c r="V89" s="99"/>
      <c r="W89" s="99"/>
      <c r="X89" s="99"/>
      <c r="Y89" s="99"/>
      <c r="Z89" s="99"/>
      <c r="AA89" s="99"/>
    </row>
    <row r="90" spans="1:27">
      <c r="A90" s="5"/>
      <c r="B90" s="5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99"/>
      <c r="U90" s="99"/>
      <c r="V90" s="99"/>
      <c r="W90" s="99"/>
      <c r="X90" s="99"/>
      <c r="Y90" s="99"/>
      <c r="Z90" s="99"/>
      <c r="AA90" s="99"/>
    </row>
    <row r="91" spans="1:27">
      <c r="A91" s="5"/>
      <c r="B91" s="5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99"/>
      <c r="U91" s="99"/>
      <c r="V91" s="99"/>
      <c r="W91" s="99"/>
      <c r="X91" s="99"/>
      <c r="Y91" s="99"/>
      <c r="Z91" s="99"/>
      <c r="AA91" s="99"/>
    </row>
    <row r="92" spans="1:27">
      <c r="A92" s="5"/>
      <c r="B92" s="5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99"/>
      <c r="U92" s="99"/>
      <c r="V92" s="99"/>
      <c r="W92" s="99"/>
      <c r="X92" s="99"/>
      <c r="Y92" s="99"/>
      <c r="Z92" s="99"/>
      <c r="AA92" s="99"/>
    </row>
    <row r="93" spans="1:27">
      <c r="A93" s="5"/>
      <c r="B93" s="5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99"/>
      <c r="U93" s="99"/>
      <c r="V93" s="99"/>
      <c r="W93" s="99"/>
      <c r="X93" s="99"/>
      <c r="Y93" s="99"/>
      <c r="Z93" s="99"/>
      <c r="AA93" s="99"/>
    </row>
    <row r="94" spans="1:27">
      <c r="A94" s="5"/>
      <c r="B94" s="5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99"/>
      <c r="U94" s="99"/>
      <c r="V94" s="99"/>
      <c r="W94" s="99"/>
      <c r="X94" s="99"/>
      <c r="Y94" s="99"/>
      <c r="Z94" s="99"/>
      <c r="AA94" s="99"/>
    </row>
    <row r="95" spans="1:27">
      <c r="A95" s="5"/>
      <c r="B95" s="5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99"/>
      <c r="U95" s="99"/>
      <c r="V95" s="99"/>
      <c r="W95" s="99"/>
      <c r="X95" s="99"/>
      <c r="Y95" s="99"/>
      <c r="Z95" s="99"/>
      <c r="AA95" s="99"/>
    </row>
    <row r="96" spans="1:27">
      <c r="A96" s="5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99"/>
      <c r="U96" s="99"/>
      <c r="V96" s="99"/>
      <c r="W96" s="99"/>
      <c r="X96" s="99"/>
      <c r="Y96" s="99"/>
      <c r="Z96" s="99"/>
      <c r="AA96" s="99"/>
    </row>
    <row r="97" spans="1:27">
      <c r="A97" s="5"/>
      <c r="B97" s="5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99"/>
      <c r="U97" s="99"/>
      <c r="V97" s="99"/>
      <c r="W97" s="99"/>
      <c r="X97" s="99"/>
      <c r="Y97" s="99"/>
      <c r="Z97" s="99"/>
      <c r="AA97" s="99"/>
    </row>
    <row r="98" spans="1:27">
      <c r="A98" s="5"/>
      <c r="B98" s="5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99"/>
      <c r="U98" s="99"/>
      <c r="V98" s="99"/>
      <c r="W98" s="99"/>
      <c r="X98" s="99"/>
      <c r="Y98" s="99"/>
      <c r="Z98" s="99"/>
      <c r="AA98" s="99"/>
    </row>
    <row r="99" spans="1:27">
      <c r="A99" s="5"/>
      <c r="B99" s="5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99"/>
      <c r="U99" s="99"/>
      <c r="V99" s="99"/>
      <c r="W99" s="99"/>
      <c r="X99" s="99"/>
      <c r="Y99" s="99"/>
      <c r="Z99" s="99"/>
      <c r="AA99" s="99"/>
    </row>
    <row r="100" spans="1:27">
      <c r="A100" s="5"/>
      <c r="B100" s="5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99"/>
      <c r="U100" s="99"/>
      <c r="V100" s="99"/>
      <c r="W100" s="99"/>
      <c r="X100" s="99"/>
      <c r="Y100" s="99"/>
      <c r="Z100" s="99"/>
      <c r="AA100" s="99"/>
    </row>
    <row r="101" spans="1:27">
      <c r="A101" s="5"/>
      <c r="B101" s="5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99"/>
      <c r="U101" s="99"/>
      <c r="V101" s="99"/>
      <c r="W101" s="99"/>
      <c r="X101" s="99"/>
      <c r="Y101" s="99"/>
      <c r="Z101" s="99"/>
      <c r="AA101" s="99"/>
    </row>
    <row r="102" spans="1:27">
      <c r="A102" s="5"/>
      <c r="B102" s="5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99"/>
      <c r="U102" s="99"/>
      <c r="V102" s="99"/>
      <c r="W102" s="99"/>
      <c r="X102" s="99"/>
      <c r="Y102" s="99"/>
      <c r="Z102" s="99"/>
      <c r="AA102" s="99"/>
    </row>
    <row r="103" spans="1:27">
      <c r="A103" s="5"/>
      <c r="B103" s="5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99"/>
      <c r="U103" s="99"/>
      <c r="V103" s="99"/>
      <c r="W103" s="99"/>
      <c r="X103" s="99"/>
      <c r="Y103" s="99"/>
      <c r="Z103" s="99"/>
      <c r="AA103" s="99"/>
    </row>
    <row r="104" spans="1:27">
      <c r="A104" s="5"/>
      <c r="B104" s="5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99"/>
      <c r="U104" s="99"/>
      <c r="V104" s="99"/>
      <c r="W104" s="99"/>
      <c r="X104" s="99"/>
      <c r="Y104" s="99"/>
      <c r="Z104" s="99"/>
      <c r="AA104" s="99"/>
    </row>
    <row r="105" spans="1:27">
      <c r="A105" s="5"/>
      <c r="B105" s="5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99"/>
      <c r="U105" s="99"/>
      <c r="V105" s="99"/>
      <c r="W105" s="99"/>
      <c r="X105" s="99"/>
      <c r="Y105" s="99"/>
      <c r="Z105" s="99"/>
      <c r="AA105" s="99"/>
    </row>
    <row r="106" spans="1:27">
      <c r="A106" s="5"/>
      <c r="B106" s="5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99"/>
      <c r="U106" s="99"/>
      <c r="V106" s="99"/>
      <c r="W106" s="99"/>
      <c r="X106" s="99"/>
      <c r="Y106" s="99"/>
      <c r="Z106" s="99"/>
      <c r="AA106" s="99"/>
    </row>
    <row r="107" spans="1:27">
      <c r="A107" s="5"/>
      <c r="B107" s="5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99"/>
      <c r="U107" s="99"/>
      <c r="V107" s="99"/>
      <c r="W107" s="99"/>
      <c r="X107" s="99"/>
      <c r="Y107" s="99"/>
      <c r="Z107" s="99"/>
      <c r="AA107" s="99"/>
    </row>
    <row r="108" spans="1:27">
      <c r="A108" s="5"/>
      <c r="B108" s="5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99"/>
      <c r="U108" s="99"/>
      <c r="V108" s="99"/>
      <c r="W108" s="99"/>
      <c r="X108" s="99"/>
      <c r="Y108" s="99"/>
      <c r="Z108" s="99"/>
      <c r="AA108" s="99"/>
    </row>
    <row r="109" spans="1:27">
      <c r="A109" s="5"/>
      <c r="B109" s="5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99"/>
      <c r="U109" s="99"/>
      <c r="V109" s="99"/>
      <c r="W109" s="99"/>
      <c r="X109" s="99"/>
      <c r="Y109" s="99"/>
      <c r="Z109" s="99"/>
      <c r="AA109" s="99"/>
    </row>
    <row r="110" spans="1:27">
      <c r="A110" s="5"/>
      <c r="B110" s="5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99"/>
      <c r="U110" s="99"/>
      <c r="V110" s="99"/>
      <c r="W110" s="99"/>
      <c r="X110" s="99"/>
      <c r="Y110" s="99"/>
      <c r="Z110" s="99"/>
      <c r="AA110" s="99"/>
    </row>
    <row r="111" spans="1:27">
      <c r="A111" s="5"/>
      <c r="B111" s="5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99"/>
      <c r="U111" s="99"/>
      <c r="V111" s="99"/>
      <c r="W111" s="99"/>
      <c r="X111" s="99"/>
      <c r="Y111" s="99"/>
      <c r="Z111" s="99"/>
      <c r="AA111" s="99"/>
    </row>
    <row r="112" spans="1:27">
      <c r="A112" s="5"/>
      <c r="B112" s="5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99"/>
      <c r="U112" s="99"/>
      <c r="V112" s="99"/>
      <c r="W112" s="99"/>
      <c r="X112" s="99"/>
      <c r="Y112" s="99"/>
      <c r="Z112" s="99"/>
      <c r="AA112" s="99"/>
    </row>
    <row r="113" spans="1:27">
      <c r="A113" s="5"/>
      <c r="B113" s="5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99"/>
      <c r="U113" s="99"/>
      <c r="V113" s="99"/>
      <c r="W113" s="99"/>
      <c r="X113" s="99"/>
      <c r="Y113" s="99"/>
      <c r="Z113" s="99"/>
      <c r="AA113" s="99"/>
    </row>
    <row r="114" spans="1:27">
      <c r="A114" s="5"/>
      <c r="B114" s="5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99"/>
      <c r="U114" s="99"/>
      <c r="V114" s="99"/>
      <c r="W114" s="99"/>
      <c r="X114" s="99"/>
      <c r="Y114" s="99"/>
      <c r="Z114" s="99"/>
      <c r="AA114" s="99"/>
    </row>
    <row r="115" spans="1:27">
      <c r="A115" s="5"/>
      <c r="B115" s="5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99"/>
      <c r="U115" s="99"/>
      <c r="V115" s="99"/>
      <c r="W115" s="99"/>
      <c r="X115" s="99"/>
      <c r="Y115" s="99"/>
      <c r="Z115" s="99"/>
      <c r="AA115" s="99"/>
    </row>
    <row r="116" spans="1:27">
      <c r="A116" s="5"/>
      <c r="B116" s="5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99"/>
      <c r="U116" s="99"/>
      <c r="V116" s="99"/>
      <c r="W116" s="99"/>
      <c r="X116" s="99"/>
      <c r="Y116" s="99"/>
      <c r="Z116" s="99"/>
      <c r="AA116" s="99"/>
    </row>
    <row r="117" spans="1:27">
      <c r="A117" s="5"/>
      <c r="B117" s="5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99"/>
      <c r="U117" s="99"/>
      <c r="V117" s="99"/>
      <c r="W117" s="99"/>
      <c r="X117" s="99"/>
      <c r="Y117" s="99"/>
      <c r="Z117" s="99"/>
      <c r="AA117" s="99"/>
    </row>
    <row r="118" spans="1:27">
      <c r="A118" s="5"/>
      <c r="B118" s="5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99"/>
      <c r="U118" s="99"/>
      <c r="V118" s="99"/>
      <c r="W118" s="99"/>
      <c r="X118" s="99"/>
      <c r="Y118" s="99"/>
      <c r="Z118" s="99"/>
      <c r="AA118" s="99"/>
    </row>
    <row r="119" spans="1:27">
      <c r="A119" s="5"/>
      <c r="B119" s="5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99"/>
      <c r="U119" s="99"/>
      <c r="V119" s="99"/>
      <c r="W119" s="99"/>
      <c r="X119" s="99"/>
      <c r="Y119" s="99"/>
      <c r="Z119" s="99"/>
      <c r="AA119" s="99"/>
    </row>
    <row r="120" spans="1:27">
      <c r="A120" s="5"/>
      <c r="B120" s="5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99"/>
      <c r="U120" s="99"/>
      <c r="V120" s="99"/>
      <c r="W120" s="99"/>
      <c r="X120" s="99"/>
      <c r="Y120" s="99"/>
      <c r="Z120" s="99"/>
      <c r="AA120" s="99"/>
    </row>
    <row r="121" spans="1:27">
      <c r="A121" s="5"/>
      <c r="B121" s="5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99"/>
      <c r="U121" s="99"/>
      <c r="V121" s="99"/>
      <c r="W121" s="99"/>
      <c r="X121" s="99"/>
      <c r="Y121" s="99"/>
      <c r="Z121" s="99"/>
      <c r="AA121" s="99"/>
    </row>
    <row r="122" spans="1:27">
      <c r="A122" s="5"/>
      <c r="B122" s="5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99"/>
      <c r="U122" s="99"/>
      <c r="V122" s="99"/>
      <c r="W122" s="99"/>
      <c r="X122" s="99"/>
      <c r="Y122" s="99"/>
      <c r="Z122" s="99"/>
      <c r="AA122" s="99"/>
    </row>
    <row r="123" spans="1:27">
      <c r="A123" s="5"/>
      <c r="B123" s="5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99"/>
      <c r="U123" s="99"/>
      <c r="V123" s="99"/>
      <c r="W123" s="99"/>
      <c r="X123" s="99"/>
      <c r="Y123" s="99"/>
      <c r="Z123" s="99"/>
      <c r="AA123" s="99"/>
    </row>
    <row r="124" spans="1:27">
      <c r="A124" s="5"/>
      <c r="B124" s="5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99"/>
      <c r="U124" s="99"/>
      <c r="V124" s="99"/>
      <c r="W124" s="99"/>
      <c r="X124" s="99"/>
      <c r="Y124" s="99"/>
      <c r="Z124" s="99"/>
      <c r="AA124" s="99"/>
    </row>
    <row r="125" spans="1:27">
      <c r="A125" s="5"/>
      <c r="B125" s="5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99"/>
      <c r="U125" s="99"/>
      <c r="V125" s="99"/>
      <c r="W125" s="99"/>
      <c r="X125" s="99"/>
      <c r="Y125" s="99"/>
      <c r="Z125" s="99"/>
      <c r="AA125" s="99"/>
    </row>
    <row r="126" spans="1:27">
      <c r="A126" s="5"/>
      <c r="B126" s="5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99"/>
      <c r="U126" s="99"/>
      <c r="V126" s="99"/>
      <c r="W126" s="99"/>
      <c r="X126" s="99"/>
      <c r="Y126" s="99"/>
      <c r="Z126" s="99"/>
      <c r="AA126" s="99"/>
    </row>
    <row r="127" spans="1:27">
      <c r="A127" s="5"/>
      <c r="B127" s="5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99"/>
      <c r="U127" s="99"/>
      <c r="V127" s="99"/>
      <c r="W127" s="99"/>
      <c r="X127" s="99"/>
      <c r="Y127" s="99"/>
      <c r="Z127" s="99"/>
      <c r="AA127" s="99"/>
    </row>
    <row r="128" spans="1:27">
      <c r="A128" s="5"/>
      <c r="B128" s="5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99"/>
      <c r="U128" s="99"/>
      <c r="V128" s="99"/>
      <c r="W128" s="99"/>
      <c r="X128" s="99"/>
      <c r="Y128" s="99"/>
      <c r="Z128" s="99"/>
      <c r="AA128" s="99"/>
    </row>
    <row r="129" spans="1:27">
      <c r="A129" s="5"/>
      <c r="B129" s="5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99"/>
      <c r="U129" s="99"/>
      <c r="V129" s="99"/>
      <c r="W129" s="99"/>
      <c r="X129" s="99"/>
      <c r="Y129" s="99"/>
      <c r="Z129" s="99"/>
      <c r="AA129" s="99"/>
    </row>
    <row r="130" spans="1:27">
      <c r="A130" s="5"/>
      <c r="B130" s="5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99"/>
      <c r="U130" s="99"/>
      <c r="V130" s="99"/>
      <c r="W130" s="99"/>
      <c r="X130" s="99"/>
      <c r="Y130" s="99"/>
      <c r="Z130" s="99"/>
      <c r="AA130" s="99"/>
    </row>
    <row r="131" spans="1:27">
      <c r="A131" s="5"/>
      <c r="B131" s="5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99"/>
      <c r="U131" s="99"/>
      <c r="V131" s="99"/>
      <c r="W131" s="99"/>
      <c r="X131" s="99"/>
      <c r="Y131" s="99"/>
      <c r="Z131" s="99"/>
      <c r="AA131" s="99"/>
    </row>
    <row r="132" spans="1:27">
      <c r="A132" s="5"/>
      <c r="B132" s="5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99"/>
      <c r="U132" s="99"/>
      <c r="V132" s="99"/>
      <c r="W132" s="99"/>
      <c r="X132" s="99"/>
      <c r="Y132" s="99"/>
      <c r="Z132" s="99"/>
      <c r="AA132" s="99"/>
    </row>
    <row r="133" spans="1:27">
      <c r="A133" s="5"/>
      <c r="B133" s="5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99"/>
      <c r="U133" s="99"/>
      <c r="V133" s="99"/>
      <c r="W133" s="99"/>
      <c r="X133" s="99"/>
      <c r="Y133" s="99"/>
      <c r="Z133" s="99"/>
      <c r="AA133" s="99"/>
    </row>
    <row r="134" spans="1:27">
      <c r="A134" s="5"/>
      <c r="B134" s="5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99"/>
      <c r="U134" s="99"/>
      <c r="V134" s="99"/>
      <c r="W134" s="99"/>
      <c r="X134" s="99"/>
      <c r="Y134" s="99"/>
      <c r="Z134" s="99"/>
      <c r="AA134" s="99"/>
    </row>
    <row r="135" spans="1:27">
      <c r="A135" s="5"/>
      <c r="B135" s="5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99"/>
      <c r="U135" s="99"/>
      <c r="V135" s="99"/>
      <c r="W135" s="99"/>
      <c r="X135" s="99"/>
      <c r="Y135" s="99"/>
      <c r="Z135" s="99"/>
      <c r="AA135" s="99"/>
    </row>
    <row r="136" spans="1:27">
      <c r="A136" s="5"/>
      <c r="B136" s="5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99"/>
      <c r="U136" s="99"/>
      <c r="V136" s="99"/>
      <c r="W136" s="99"/>
      <c r="X136" s="99"/>
      <c r="Y136" s="99"/>
      <c r="Z136" s="99"/>
      <c r="AA136" s="99"/>
    </row>
    <row r="137" spans="1:27">
      <c r="A137" s="5"/>
      <c r="B137" s="5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99"/>
      <c r="U137" s="99"/>
      <c r="V137" s="99"/>
      <c r="W137" s="99"/>
      <c r="X137" s="99"/>
      <c r="Y137" s="99"/>
      <c r="Z137" s="99"/>
      <c r="AA137" s="99"/>
    </row>
    <row r="138" spans="1:27">
      <c r="A138" s="5"/>
      <c r="B138" s="5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99"/>
      <c r="U138" s="99"/>
      <c r="V138" s="99"/>
      <c r="W138" s="99"/>
      <c r="X138" s="99"/>
      <c r="Y138" s="99"/>
      <c r="Z138" s="99"/>
      <c r="AA138" s="99"/>
    </row>
    <row r="139" spans="1:27">
      <c r="A139" s="5"/>
      <c r="B139" s="5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99"/>
      <c r="U139" s="99"/>
      <c r="V139" s="99"/>
      <c r="W139" s="99"/>
      <c r="X139" s="99"/>
      <c r="Y139" s="99"/>
      <c r="Z139" s="99"/>
      <c r="AA139" s="99"/>
    </row>
    <row r="140" spans="1:27">
      <c r="A140" s="5"/>
      <c r="B140" s="5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99"/>
      <c r="U140" s="99"/>
      <c r="V140" s="99"/>
      <c r="W140" s="99"/>
      <c r="X140" s="99"/>
      <c r="Y140" s="99"/>
      <c r="Z140" s="99"/>
      <c r="AA140" s="99"/>
    </row>
    <row r="141" spans="1:27">
      <c r="A141" s="5"/>
      <c r="B141" s="5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99"/>
      <c r="U141" s="99"/>
      <c r="V141" s="99"/>
      <c r="W141" s="99"/>
      <c r="X141" s="99"/>
      <c r="Y141" s="99"/>
      <c r="Z141" s="99"/>
      <c r="AA141" s="99"/>
    </row>
    <row r="142" spans="1:27">
      <c r="A142" s="5"/>
      <c r="B142" s="5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99"/>
      <c r="U142" s="99"/>
      <c r="V142" s="99"/>
      <c r="W142" s="99"/>
      <c r="X142" s="99"/>
      <c r="Y142" s="99"/>
      <c r="Z142" s="99"/>
      <c r="AA142" s="99"/>
    </row>
    <row r="143" spans="1:27">
      <c r="A143" s="5"/>
      <c r="B143" s="5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99"/>
      <c r="U143" s="99"/>
      <c r="V143" s="99"/>
      <c r="W143" s="99"/>
      <c r="X143" s="99"/>
      <c r="Y143" s="99"/>
      <c r="Z143" s="99"/>
      <c r="AA143" s="99"/>
    </row>
    <row r="144" spans="1:27">
      <c r="A144" s="5"/>
      <c r="B144" s="5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99"/>
      <c r="U144" s="99"/>
      <c r="V144" s="99"/>
      <c r="W144" s="99"/>
      <c r="X144" s="99"/>
      <c r="Y144" s="99"/>
      <c r="Z144" s="99"/>
      <c r="AA144" s="99"/>
    </row>
    <row r="145" spans="1:27">
      <c r="A145" s="5"/>
      <c r="B145" s="5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99"/>
      <c r="U145" s="99"/>
      <c r="V145" s="99"/>
      <c r="W145" s="99"/>
      <c r="X145" s="99"/>
      <c r="Y145" s="99"/>
      <c r="Z145" s="99"/>
      <c r="AA145" s="99"/>
    </row>
    <row r="146" spans="1:27">
      <c r="A146" s="5"/>
      <c r="B146" s="5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99"/>
      <c r="U146" s="99"/>
      <c r="V146" s="99"/>
      <c r="W146" s="99"/>
      <c r="X146" s="99"/>
      <c r="Y146" s="99"/>
      <c r="Z146" s="99"/>
      <c r="AA146" s="99"/>
    </row>
    <row r="147" spans="1:27">
      <c r="A147" s="5"/>
      <c r="B147" s="5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99"/>
      <c r="U147" s="99"/>
      <c r="V147" s="99"/>
      <c r="W147" s="99"/>
      <c r="X147" s="99"/>
      <c r="Y147" s="99"/>
      <c r="Z147" s="99"/>
      <c r="AA147" s="99"/>
    </row>
    <row r="148" spans="1:27">
      <c r="A148" s="5"/>
      <c r="B148" s="5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99"/>
      <c r="U148" s="99"/>
      <c r="V148" s="99"/>
      <c r="W148" s="99"/>
      <c r="X148" s="99"/>
      <c r="Y148" s="99"/>
      <c r="Z148" s="99"/>
      <c r="AA148" s="99"/>
    </row>
    <row r="149" spans="1:27">
      <c r="A149" s="5"/>
      <c r="B149" s="5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99"/>
      <c r="U149" s="99"/>
      <c r="V149" s="99"/>
      <c r="W149" s="99"/>
      <c r="X149" s="99"/>
      <c r="Y149" s="99"/>
      <c r="Z149" s="99"/>
      <c r="AA149" s="99"/>
    </row>
    <row r="150" spans="1:27">
      <c r="A150" s="5"/>
      <c r="B150" s="5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99"/>
      <c r="U150" s="99"/>
      <c r="V150" s="99"/>
      <c r="W150" s="99"/>
      <c r="X150" s="99"/>
      <c r="Y150" s="99"/>
      <c r="Z150" s="99"/>
      <c r="AA150" s="99"/>
    </row>
    <row r="151" spans="1:27">
      <c r="A151" s="5"/>
      <c r="B151" s="5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99"/>
      <c r="U151" s="99"/>
      <c r="V151" s="99"/>
      <c r="W151" s="99"/>
      <c r="X151" s="99"/>
      <c r="Y151" s="99"/>
      <c r="Z151" s="99"/>
      <c r="AA151" s="99"/>
    </row>
    <row r="152" spans="1:27">
      <c r="A152" s="5"/>
      <c r="B152" s="5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99"/>
      <c r="U152" s="99"/>
      <c r="V152" s="99"/>
      <c r="W152" s="99"/>
      <c r="X152" s="99"/>
      <c r="Y152" s="99"/>
      <c r="Z152" s="99"/>
      <c r="AA152" s="99"/>
    </row>
    <row r="153" spans="1:27">
      <c r="A153" s="5"/>
      <c r="B153" s="5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99"/>
      <c r="U153" s="99"/>
      <c r="V153" s="99"/>
      <c r="W153" s="99"/>
      <c r="X153" s="99"/>
      <c r="Y153" s="99"/>
      <c r="Z153" s="99"/>
      <c r="AA153" s="99"/>
    </row>
    <row r="154" spans="1:27">
      <c r="A154" s="5"/>
      <c r="B154" s="5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99"/>
      <c r="U154" s="99"/>
      <c r="V154" s="99"/>
      <c r="W154" s="99"/>
      <c r="X154" s="99"/>
      <c r="Y154" s="99"/>
      <c r="Z154" s="99"/>
      <c r="AA154" s="99"/>
    </row>
    <row r="155" spans="1:27">
      <c r="A155" s="5"/>
      <c r="B155" s="5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99"/>
      <c r="U155" s="99"/>
      <c r="V155" s="99"/>
      <c r="W155" s="99"/>
      <c r="X155" s="99"/>
      <c r="Y155" s="99"/>
      <c r="Z155" s="99"/>
      <c r="AA155" s="99"/>
    </row>
    <row r="156" spans="1:27">
      <c r="A156" s="5"/>
      <c r="B156" s="5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99"/>
      <c r="U156" s="99"/>
      <c r="V156" s="99"/>
      <c r="W156" s="99"/>
      <c r="X156" s="99"/>
      <c r="Y156" s="99"/>
      <c r="Z156" s="99"/>
      <c r="AA156" s="99"/>
    </row>
    <row r="157" spans="1:27">
      <c r="A157" s="5"/>
      <c r="B157" s="5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99"/>
      <c r="U157" s="99"/>
      <c r="V157" s="99"/>
      <c r="W157" s="99"/>
      <c r="X157" s="99"/>
      <c r="Y157" s="99"/>
      <c r="Z157" s="99"/>
      <c r="AA157" s="99"/>
    </row>
    <row r="158" spans="1:27">
      <c r="A158" s="5"/>
      <c r="B158" s="5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99"/>
      <c r="U158" s="99"/>
      <c r="V158" s="99"/>
      <c r="W158" s="99"/>
      <c r="X158" s="99"/>
      <c r="Y158" s="99"/>
      <c r="Z158" s="99"/>
      <c r="AA158" s="99"/>
    </row>
    <row r="159" spans="1:27">
      <c r="A159" s="5"/>
      <c r="B159" s="5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99"/>
      <c r="U159" s="99"/>
      <c r="V159" s="99"/>
      <c r="W159" s="99"/>
      <c r="X159" s="99"/>
      <c r="Y159" s="99"/>
      <c r="Z159" s="99"/>
      <c r="AA159" s="99"/>
    </row>
    <row r="160" spans="1:27">
      <c r="A160" s="5"/>
      <c r="B160" s="5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99"/>
      <c r="U160" s="99"/>
      <c r="V160" s="99"/>
      <c r="W160" s="99"/>
      <c r="X160" s="99"/>
      <c r="Y160" s="99"/>
      <c r="Z160" s="99"/>
      <c r="AA160" s="99"/>
    </row>
    <row r="161" spans="1:27">
      <c r="A161" s="5"/>
      <c r="B161" s="5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99"/>
      <c r="U161" s="99"/>
      <c r="V161" s="99"/>
      <c r="W161" s="99"/>
      <c r="X161" s="99"/>
      <c r="Y161" s="99"/>
      <c r="Z161" s="99"/>
      <c r="AA161" s="99"/>
    </row>
    <row r="162" spans="1:27">
      <c r="A162" s="5"/>
      <c r="B162" s="5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99"/>
      <c r="U162" s="99"/>
      <c r="V162" s="99"/>
      <c r="W162" s="99"/>
      <c r="X162" s="99"/>
      <c r="Y162" s="99"/>
      <c r="Z162" s="99"/>
      <c r="AA162" s="99"/>
    </row>
    <row r="163" spans="1:27">
      <c r="A163" s="5"/>
      <c r="B163" s="5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99"/>
      <c r="U163" s="99"/>
      <c r="V163" s="99"/>
      <c r="W163" s="99"/>
      <c r="X163" s="99"/>
      <c r="Y163" s="99"/>
      <c r="Z163" s="99"/>
      <c r="AA163" s="99"/>
    </row>
    <row r="164" spans="1:27">
      <c r="A164" s="5"/>
      <c r="B164" s="5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99"/>
      <c r="U164" s="99"/>
      <c r="V164" s="99"/>
      <c r="W164" s="99"/>
      <c r="X164" s="99"/>
      <c r="Y164" s="99"/>
      <c r="Z164" s="99"/>
      <c r="AA164" s="99"/>
    </row>
    <row r="165" spans="1:27">
      <c r="A165" s="5"/>
      <c r="B165" s="5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99"/>
      <c r="U165" s="99"/>
      <c r="V165" s="99"/>
      <c r="W165" s="99"/>
      <c r="X165" s="99"/>
      <c r="Y165" s="99"/>
      <c r="Z165" s="99"/>
      <c r="AA165" s="99"/>
    </row>
    <row r="166" spans="1:27">
      <c r="A166" s="5"/>
      <c r="B166" s="5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99"/>
      <c r="U166" s="99"/>
      <c r="V166" s="99"/>
      <c r="W166" s="99"/>
      <c r="X166" s="99"/>
      <c r="Y166" s="99"/>
      <c r="Z166" s="99"/>
      <c r="AA166" s="99"/>
    </row>
    <row r="167" spans="1:27">
      <c r="A167" s="5"/>
      <c r="B167" s="5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99"/>
      <c r="U167" s="99"/>
      <c r="V167" s="99"/>
      <c r="W167" s="99"/>
      <c r="X167" s="99"/>
      <c r="Y167" s="99"/>
      <c r="Z167" s="99"/>
      <c r="AA167" s="99"/>
    </row>
    <row r="168" spans="1:27">
      <c r="A168" s="5"/>
      <c r="B168" s="5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99"/>
      <c r="U168" s="99"/>
      <c r="V168" s="99"/>
      <c r="W168" s="99"/>
      <c r="X168" s="99"/>
      <c r="Y168" s="99"/>
      <c r="Z168" s="99"/>
      <c r="AA168" s="99"/>
    </row>
    <row r="169" spans="1:27">
      <c r="A169" s="5"/>
      <c r="B169" s="5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99"/>
      <c r="U169" s="99"/>
      <c r="V169" s="99"/>
      <c r="W169" s="99"/>
      <c r="X169" s="99"/>
      <c r="Y169" s="99"/>
      <c r="Z169" s="99"/>
      <c r="AA169" s="99"/>
    </row>
    <row r="170" spans="1:27">
      <c r="A170" s="5"/>
      <c r="B170" s="5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99"/>
      <c r="U170" s="99"/>
      <c r="V170" s="99"/>
      <c r="W170" s="99"/>
      <c r="X170" s="99"/>
      <c r="Y170" s="99"/>
      <c r="Z170" s="99"/>
      <c r="AA170" s="99"/>
    </row>
    <row r="171" spans="1:27">
      <c r="A171" s="5"/>
      <c r="B171" s="5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99"/>
      <c r="U171" s="99"/>
      <c r="V171" s="99"/>
      <c r="W171" s="99"/>
      <c r="X171" s="99"/>
      <c r="Y171" s="99"/>
      <c r="Z171" s="99"/>
      <c r="AA171" s="99"/>
    </row>
    <row r="172" spans="1:27">
      <c r="A172" s="5"/>
      <c r="B172" s="5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99"/>
      <c r="U172" s="99"/>
      <c r="V172" s="99"/>
      <c r="W172" s="99"/>
      <c r="X172" s="99"/>
      <c r="Y172" s="99"/>
      <c r="Z172" s="99"/>
      <c r="AA172" s="99"/>
    </row>
    <row r="173" spans="1:27">
      <c r="A173" s="5"/>
      <c r="B173" s="5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99"/>
      <c r="U173" s="99"/>
      <c r="V173" s="99"/>
      <c r="W173" s="99"/>
      <c r="X173" s="99"/>
      <c r="Y173" s="99"/>
      <c r="Z173" s="99"/>
      <c r="AA173" s="99"/>
    </row>
    <row r="174" spans="1:27">
      <c r="A174" s="5"/>
      <c r="B174" s="5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99"/>
      <c r="U174" s="99"/>
      <c r="V174" s="99"/>
      <c r="W174" s="99"/>
      <c r="X174" s="99"/>
      <c r="Y174" s="99"/>
      <c r="Z174" s="99"/>
      <c r="AA174" s="99"/>
    </row>
    <row r="175" spans="1:27">
      <c r="A175" s="5"/>
      <c r="B175" s="5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99"/>
      <c r="U175" s="99"/>
      <c r="W175" s="99"/>
      <c r="X175" s="99"/>
      <c r="Y175" s="99"/>
      <c r="Z175" s="99"/>
      <c r="AA175" s="99"/>
    </row>
    <row r="176" spans="1:27">
      <c r="A176" s="5"/>
      <c r="B176" s="5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99"/>
      <c r="U176" s="99"/>
      <c r="W176" s="99"/>
      <c r="X176" s="99"/>
      <c r="Y176" s="99"/>
      <c r="Z176" s="99"/>
      <c r="AA176" s="99"/>
    </row>
    <row r="177" spans="1:19">
      <c r="A177" s="5"/>
      <c r="B177" s="5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</row>
    <row r="178" spans="1:19">
      <c r="A178" s="5"/>
      <c r="B178" s="5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</row>
    <row r="179" spans="1:19">
      <c r="A179" s="5"/>
      <c r="B179" s="5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</row>
    <row r="180" spans="1:19">
      <c r="A180" s="5"/>
      <c r="B180" s="5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</row>
    <row r="181" spans="1:19">
      <c r="A181" s="5"/>
      <c r="B181" s="5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</row>
    <row r="182" spans="1:19">
      <c r="A182" s="5"/>
      <c r="B182" s="5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</row>
    <row r="183" spans="1:19">
      <c r="A183" s="5"/>
      <c r="B183" s="5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</row>
    <row r="184" spans="1:19">
      <c r="A184" s="5"/>
      <c r="B184" s="5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</row>
    <row r="185" spans="1:19">
      <c r="A185" s="5"/>
      <c r="B185" s="5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</row>
    <row r="186" spans="1:19">
      <c r="A186" s="5"/>
      <c r="B186" s="5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</row>
    <row r="187" spans="1:19">
      <c r="A187" s="5"/>
      <c r="B187" s="5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</row>
    <row r="188" spans="1:19">
      <c r="A188" s="5"/>
      <c r="B188" s="5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</row>
    <row r="189" spans="1:19">
      <c r="A189" s="5"/>
      <c r="B189" s="5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</row>
    <row r="190" spans="1:19">
      <c r="A190" s="5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9">
      <c r="A191" s="5"/>
      <c r="B191" s="5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</row>
    <row r="192" spans="1:19">
      <c r="A192" s="5"/>
      <c r="B192" s="5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</row>
  </sheetData>
  <sheetProtection algorithmName="SHA-512" hashValue="c1Asqww74AyRDPs4aiDA51pcXPYlwFsCg/NJPSXPcuAeb0o+jYJSTSDJKJ2XXRcIJAGyzeyp/g52+H8ldmFF6g==" saltValue="rYIpU4GDT/qvCsB10s4LBQ==" spinCount="100000" sheet="1" formatRows="0"/>
  <dataConsolidate/>
  <mergeCells count="16">
    <mergeCell ref="A5:L5"/>
    <mergeCell ref="A9:B9"/>
    <mergeCell ref="A4:M4"/>
    <mergeCell ref="E1:F1"/>
    <mergeCell ref="I1:J1"/>
    <mergeCell ref="A12:M12"/>
    <mergeCell ref="A13:A14"/>
    <mergeCell ref="B13:B14"/>
    <mergeCell ref="A8:B8"/>
    <mergeCell ref="D6:H9"/>
    <mergeCell ref="C13:C14"/>
    <mergeCell ref="I13:J13"/>
    <mergeCell ref="K13:L13"/>
    <mergeCell ref="M13:M14"/>
    <mergeCell ref="D13:H13"/>
    <mergeCell ref="A6:C7"/>
  </mergeCells>
  <phoneticPr fontId="12" type="noConversion"/>
  <conditionalFormatting sqref="A15:A64">
    <cfRule type="expression" dxfId="81" priority="1">
      <formula>$A20&lt;&gt;0</formula>
    </cfRule>
  </conditionalFormatting>
  <conditionalFormatting sqref="A51:B55 A59:B63">
    <cfRule type="expression" dxfId="80" priority="51">
      <formula>#REF!&lt;&gt;0</formula>
    </cfRule>
  </conditionalFormatting>
  <conditionalFormatting sqref="A15:C64 F15:G64">
    <cfRule type="expression" dxfId="79" priority="33">
      <formula>$D15&gt;0</formula>
    </cfRule>
  </conditionalFormatting>
  <conditionalFormatting sqref="A15:E64">
    <cfRule type="expression" dxfId="78" priority="71">
      <formula>$F15&lt;1000</formula>
    </cfRule>
  </conditionalFormatting>
  <conditionalFormatting sqref="B15:B64">
    <cfRule type="expression" dxfId="77" priority="2">
      <formula>$B20&lt;&gt;0</formula>
    </cfRule>
  </conditionalFormatting>
  <conditionalFormatting sqref="C8">
    <cfRule type="expression" dxfId="76" priority="4">
      <formula>$C$8=0</formula>
    </cfRule>
  </conditionalFormatting>
  <conditionalFormatting sqref="C9">
    <cfRule type="expression" dxfId="75" priority="3">
      <formula>$C$9=0</formula>
    </cfRule>
  </conditionalFormatting>
  <conditionalFormatting sqref="C15:C64">
    <cfRule type="expression" dxfId="74" priority="32">
      <formula>$C15&gt;0</formula>
    </cfRule>
  </conditionalFormatting>
  <conditionalFormatting sqref="D15:E64">
    <cfRule type="expression" dxfId="73" priority="30">
      <formula>$D15&gt;0</formula>
    </cfRule>
  </conditionalFormatting>
  <conditionalFormatting sqref="D15:G64 A15:B64">
    <cfRule type="expression" dxfId="72" priority="31">
      <formula>$C15&gt;0</formula>
    </cfRule>
  </conditionalFormatting>
  <conditionalFormatting sqref="F15:G64">
    <cfRule type="expression" dxfId="71" priority="27">
      <formula>$F15&gt;0</formula>
    </cfRule>
    <cfRule type="expression" dxfId="70" priority="35">
      <formula>$F15&lt;1000</formula>
    </cfRule>
  </conditionalFormatting>
  <conditionalFormatting sqref="I15:I64">
    <cfRule type="expression" dxfId="69" priority="26">
      <formula>$I15&gt;0</formula>
    </cfRule>
  </conditionalFormatting>
  <conditionalFormatting sqref="I15:J64 A15:E64">
    <cfRule type="expression" dxfId="68" priority="37">
      <formula>$F15&lt;=90000</formula>
    </cfRule>
  </conditionalFormatting>
  <conditionalFormatting sqref="I15:L64 A15:E64">
    <cfRule type="expression" dxfId="67" priority="38">
      <formula>$F15&gt;90000</formula>
    </cfRule>
  </conditionalFormatting>
  <conditionalFormatting sqref="I15:M64">
    <cfRule type="expression" dxfId="66" priority="36">
      <formula>$F15&lt;=1999.99</formula>
    </cfRule>
  </conditionalFormatting>
  <conditionalFormatting sqref="J15:J64">
    <cfRule type="expression" dxfId="65" priority="25">
      <formula>$J15&gt;0</formula>
    </cfRule>
  </conditionalFormatting>
  <conditionalFormatting sqref="K15:K64">
    <cfRule type="expression" dxfId="64" priority="24">
      <formula>$K15&gt;0</formula>
    </cfRule>
  </conditionalFormatting>
  <conditionalFormatting sqref="L15:L64">
    <cfRule type="expression" dxfId="63" priority="23">
      <formula>$L15&gt;0</formula>
    </cfRule>
  </conditionalFormatting>
  <conditionalFormatting sqref="M15:M64">
    <cfRule type="expression" dxfId="62" priority="58">
      <formula>$M15&gt;0</formula>
    </cfRule>
    <cfRule type="expression" dxfId="61" priority="59">
      <formula>AND($J15&gt;0,$F15&gt;$J15)</formula>
    </cfRule>
    <cfRule type="expression" dxfId="60" priority="60">
      <formula>AND($L15&gt;0,$F15&gt;$L15)</formula>
    </cfRule>
  </conditionalFormatting>
  <hyperlinks>
    <hyperlink ref="C1" location="Menu!D4" display="Se rendre au menu" xr:uid="{20C84669-8CC9-4537-BC13-F7831AEE59B3}"/>
    <hyperlink ref="E1:F1" location="'Dépenses Immatérielles'!A1" display="Se rendre à l'étape 2" xr:uid="{08715C3D-37FA-44E5-A602-54C6247ABC0F}"/>
    <hyperlink ref="H1" location="'Dépenses d''autoconstruction'!A1" display="Se rendre à l'étape 3" xr:uid="{D5A15E2D-76F7-4CC1-8EC5-E833295C0E2D}"/>
    <hyperlink ref="I1:J1" location="Synthèse!A1" display="Se rendre à la synthèse" xr:uid="{D3C2B1AC-08AD-4EAF-BB26-D66014F50834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83" r:id="rId4" name="Check Box 59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5" name="Check Box 60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" name="Check Box 61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7" name="Check Box 62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8" name="Check Box 63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9" name="Check Box 64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10" name="Check Box 66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11" name="Check Box 67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12" name="Check Box 68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13" name="Check Box 69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14" name="Check Box 70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15" name="Check Box 71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16" name="Check Box 72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17" name="Check Box 73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18" name="Check Box 74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19" name="Check Box 75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20" name="Check Box 76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571500</xdr:colOff>
                    <xdr:row>63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21" name="Check Box 77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22" name="Check Box 78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23" name="Check Box 79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24" name="Check Box 80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25" name="Check Box 81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26" name="Check Box 82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27" name="Check Box 83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571500</xdr:colOff>
                    <xdr:row>63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28" name="Check Box 84">
              <controlPr defaultSize="0" autoFill="0" autoLin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8</xdr:col>
                    <xdr:colOff>561975</xdr:colOff>
                    <xdr:row>64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8269E34-471E-4ED7-AD46-91770A485AEF}">
          <x14:formula1>
            <xm:f>INDEX(Listes!$A$2:$F$7,,MATCH($A15,Listes!$A$1:$F$1,0))</xm:f>
          </x14:formula1>
          <xm:sqref>B15:B64</xm:sqref>
        </x14:dataValidation>
        <x14:dataValidation type="list" allowBlank="1" showInputMessage="1" showErrorMessage="1" xr:uid="{2BCF9676-6602-4C98-A570-9E5A43348222}">
          <x14:formula1>
            <xm:f>Listes!$A$1:$F$1</xm:f>
          </x14:formula1>
          <xm:sqref>A15:A64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4D444-9B34-4DB8-A56B-6DCD53F5CBD6}">
  <sheetPr codeName="Feuil3">
    <tabColor theme="9" tint="0.59999389629810485"/>
  </sheetPr>
  <dimension ref="A1:AS213"/>
  <sheetViews>
    <sheetView zoomScale="80" zoomScaleNormal="80" workbookViewId="0">
      <selection activeCell="D10" sqref="D10"/>
    </sheetView>
  </sheetViews>
  <sheetFormatPr defaultColWidth="11.5703125" defaultRowHeight="15"/>
  <cols>
    <col min="1" max="1" width="32.42578125" style="2" customWidth="1"/>
    <col min="2" max="2" width="14.42578125" style="2" customWidth="1"/>
    <col min="3" max="3" width="46.42578125" style="1" customWidth="1"/>
    <col min="4" max="4" width="32.42578125" style="1" customWidth="1"/>
    <col min="5" max="5" width="22.7109375" style="1" customWidth="1"/>
    <col min="6" max="6" width="18.28515625" style="1" customWidth="1"/>
    <col min="7" max="7" width="24.5703125" style="1" customWidth="1"/>
    <col min="8" max="8" width="23.140625" style="1" customWidth="1"/>
    <col min="9" max="9" width="22.7109375" style="1" customWidth="1"/>
    <col min="10" max="10" width="23.28515625" style="1" customWidth="1"/>
    <col min="11" max="11" width="22.7109375" style="1" customWidth="1"/>
    <col min="12" max="12" width="35.5703125" style="1" customWidth="1"/>
    <col min="13" max="13" width="13.28515625" style="1" customWidth="1"/>
    <col min="14" max="16384" width="11.5703125" style="1"/>
  </cols>
  <sheetData>
    <row r="1" spans="1:45" ht="28.15" customHeight="1" thickBot="1">
      <c r="A1" s="258" t="s">
        <v>11</v>
      </c>
      <c r="B1" s="259"/>
      <c r="C1" s="70"/>
      <c r="D1" s="192"/>
      <c r="E1" s="50"/>
      <c r="F1" s="253" t="s">
        <v>79</v>
      </c>
      <c r="G1" s="260"/>
      <c r="H1" s="50"/>
      <c r="I1" s="253" t="s">
        <v>10</v>
      </c>
      <c r="J1" s="260"/>
      <c r="K1" s="50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</row>
    <row r="2" spans="1:45" ht="17.45" customHeight="1">
      <c r="A2" s="12"/>
      <c r="B2" s="12"/>
      <c r="C2" s="6"/>
      <c r="D2" s="13"/>
      <c r="E2" s="6"/>
      <c r="F2" s="13"/>
      <c r="G2" s="13"/>
      <c r="H2" s="6"/>
      <c r="I2" s="13"/>
      <c r="J2" s="13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</row>
    <row r="3" spans="1:45" ht="14.45" customHeight="1" thickBot="1">
      <c r="A3" s="11"/>
      <c r="B3" s="11"/>
      <c r="C3" s="7"/>
      <c r="D3" s="7"/>
      <c r="E3" s="7"/>
      <c r="F3" s="7"/>
      <c r="G3" s="7"/>
      <c r="H3" s="7"/>
      <c r="I3" s="7"/>
      <c r="J3" s="7"/>
      <c r="K3" s="7"/>
      <c r="L3" s="7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</row>
    <row r="4" spans="1:45" ht="61.9" customHeight="1" thickBot="1">
      <c r="A4" s="250" t="s">
        <v>80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2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</row>
    <row r="5" spans="1:45" ht="46.15" customHeight="1" thickBot="1">
      <c r="A5" s="256" t="s">
        <v>13</v>
      </c>
      <c r="B5" s="256"/>
      <c r="C5" s="256"/>
      <c r="D5" s="257"/>
      <c r="E5" s="257"/>
      <c r="F5" s="257"/>
      <c r="G5" s="257"/>
      <c r="H5" s="257"/>
      <c r="I5" s="256"/>
      <c r="J5" s="256"/>
      <c r="K5" s="257"/>
      <c r="L5" s="256"/>
      <c r="M5" s="8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</row>
    <row r="6" spans="1:45" ht="48.6" customHeight="1">
      <c r="A6" s="236" t="s">
        <v>14</v>
      </c>
      <c r="B6" s="236"/>
      <c r="C6" s="236"/>
      <c r="D6" s="261" t="s">
        <v>81</v>
      </c>
      <c r="E6" s="262"/>
      <c r="F6" s="262"/>
      <c r="G6" s="262"/>
      <c r="H6" s="262"/>
      <c r="J6" s="45"/>
      <c r="K6" s="66" t="s">
        <v>16</v>
      </c>
      <c r="L6" s="10"/>
      <c r="M6" s="6"/>
      <c r="N6" s="6"/>
      <c r="O6" s="6"/>
      <c r="P6" s="6"/>
      <c r="Q6" s="6"/>
      <c r="R6" s="6"/>
      <c r="S6" s="6"/>
      <c r="T6" s="6"/>
      <c r="U6" s="9" t="s">
        <v>17</v>
      </c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</row>
    <row r="7" spans="1:45" ht="38.450000000000003" customHeight="1" thickBot="1">
      <c r="A7" s="245"/>
      <c r="B7" s="245"/>
      <c r="C7" s="245"/>
      <c r="D7" s="262"/>
      <c r="E7" s="262"/>
      <c r="F7" s="262"/>
      <c r="G7" s="262"/>
      <c r="H7" s="262"/>
      <c r="I7" s="24"/>
      <c r="K7" s="69"/>
      <c r="L7" s="16" t="s">
        <v>23</v>
      </c>
      <c r="M7" s="6"/>
      <c r="N7" s="6"/>
      <c r="O7" s="6"/>
      <c r="P7" s="6"/>
      <c r="Q7" s="6"/>
      <c r="R7" s="6"/>
      <c r="S7" s="6"/>
      <c r="T7" s="6"/>
      <c r="U7" s="9" t="s">
        <v>18</v>
      </c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</row>
    <row r="8" spans="1:45" ht="37.15" customHeight="1">
      <c r="A8" s="264" t="s">
        <v>30</v>
      </c>
      <c r="B8" s="265"/>
      <c r="C8" s="92">
        <f>Menu!D4</f>
        <v>0</v>
      </c>
      <c r="D8" s="262"/>
      <c r="E8" s="262"/>
      <c r="F8" s="262"/>
      <c r="G8" s="262"/>
      <c r="H8" s="262"/>
      <c r="I8" s="24"/>
      <c r="J8" s="45"/>
      <c r="K8" s="42"/>
      <c r="L8" s="16" t="s">
        <v>31</v>
      </c>
      <c r="M8" s="6"/>
      <c r="N8" s="6"/>
      <c r="O8" s="6"/>
      <c r="P8" s="6"/>
      <c r="Q8" s="6"/>
      <c r="R8" s="6"/>
      <c r="S8" s="6"/>
      <c r="T8" s="6"/>
      <c r="U8" s="9" t="s">
        <v>19</v>
      </c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</row>
    <row r="9" spans="1:45" ht="39" customHeight="1" thickBot="1">
      <c r="A9" s="266" t="s">
        <v>35</v>
      </c>
      <c r="B9" s="267"/>
      <c r="C9" s="91">
        <f>Menu!D5</f>
        <v>0</v>
      </c>
      <c r="D9" s="262"/>
      <c r="E9" s="262"/>
      <c r="F9" s="262"/>
      <c r="G9" s="262"/>
      <c r="H9" s="262"/>
      <c r="I9" s="10"/>
      <c r="J9" s="45"/>
      <c r="K9" s="43"/>
      <c r="L9" s="16" t="s">
        <v>36</v>
      </c>
      <c r="M9" s="6"/>
      <c r="N9" s="6"/>
      <c r="O9" s="6"/>
      <c r="P9" s="6"/>
      <c r="Q9" s="6"/>
      <c r="R9" s="6"/>
      <c r="S9" s="6"/>
      <c r="T9" s="6"/>
      <c r="U9" s="9" t="s">
        <v>20</v>
      </c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</row>
    <row r="10" spans="1:45" ht="39" customHeight="1" thickBot="1">
      <c r="A10" s="12"/>
      <c r="B10" s="12"/>
      <c r="C10" s="13"/>
      <c r="D10" s="59"/>
      <c r="E10" s="17"/>
      <c r="F10" s="17"/>
      <c r="G10" s="17"/>
      <c r="H10" s="13"/>
      <c r="I10" s="6"/>
      <c r="J10" s="14"/>
      <c r="K10" s="44"/>
      <c r="L10" s="10" t="s">
        <v>39</v>
      </c>
      <c r="M10" s="6"/>
      <c r="N10" s="6"/>
      <c r="O10" s="6"/>
      <c r="P10" s="6"/>
      <c r="Q10" s="6"/>
      <c r="R10" s="6"/>
      <c r="S10" s="6"/>
      <c r="T10" s="6"/>
      <c r="U10" s="9" t="s">
        <v>21</v>
      </c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</row>
    <row r="11" spans="1:45" ht="21.75" thickBot="1">
      <c r="A11" s="11"/>
      <c r="B11" s="11"/>
      <c r="C11" s="15"/>
      <c r="D11" s="28" t="s">
        <v>41</v>
      </c>
      <c r="E11" s="29">
        <f>SUBTOTAL(9,E15:E88)</f>
        <v>0</v>
      </c>
      <c r="F11" s="30"/>
      <c r="G11" s="72">
        <f>SUM(G15:G88)</f>
        <v>0</v>
      </c>
      <c r="H11" s="24"/>
      <c r="I11" s="7"/>
      <c r="J11" s="7"/>
      <c r="L11" s="7"/>
      <c r="M11" s="6"/>
      <c r="N11" s="6"/>
      <c r="O11" s="6"/>
      <c r="P11" s="6"/>
      <c r="Q11" s="6"/>
      <c r="R11" s="6"/>
      <c r="S11" s="6"/>
      <c r="T11" s="6"/>
      <c r="U11" s="9" t="s">
        <v>22</v>
      </c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</row>
    <row r="12" spans="1:45" ht="21.6" customHeight="1" thickBot="1">
      <c r="A12" s="222" t="s">
        <v>43</v>
      </c>
      <c r="B12" s="223"/>
      <c r="C12" s="223"/>
      <c r="D12" s="223"/>
      <c r="E12" s="223"/>
      <c r="F12" s="223"/>
      <c r="G12" s="223"/>
      <c r="H12" s="223"/>
      <c r="I12" s="223"/>
      <c r="J12" s="223"/>
      <c r="K12" s="223"/>
      <c r="L12" s="225"/>
      <c r="M12" s="6"/>
      <c r="N12" s="6"/>
      <c r="O12" s="6"/>
      <c r="P12" s="6"/>
      <c r="Q12" s="6"/>
      <c r="R12" s="6"/>
      <c r="S12" s="6"/>
      <c r="T12" s="6"/>
      <c r="U12" s="9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</row>
    <row r="13" spans="1:45" ht="29.45" customHeight="1">
      <c r="A13" s="226" t="s">
        <v>82</v>
      </c>
      <c r="B13" s="228" t="s">
        <v>46</v>
      </c>
      <c r="C13" s="228" t="s">
        <v>83</v>
      </c>
      <c r="D13" s="244"/>
      <c r="E13" s="244"/>
      <c r="F13" s="244"/>
      <c r="G13" s="263"/>
      <c r="H13" s="242" t="s">
        <v>49</v>
      </c>
      <c r="I13" s="242"/>
      <c r="J13" s="242" t="s">
        <v>50</v>
      </c>
      <c r="K13" s="242"/>
      <c r="L13" s="228" t="s">
        <v>51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</row>
    <row r="14" spans="1:45" ht="36">
      <c r="A14" s="227"/>
      <c r="B14" s="229"/>
      <c r="C14" s="241"/>
      <c r="D14" s="60" t="s">
        <v>53</v>
      </c>
      <c r="E14" s="60" t="s">
        <v>55</v>
      </c>
      <c r="F14" s="60" t="s">
        <v>56</v>
      </c>
      <c r="G14" s="207" t="s">
        <v>57</v>
      </c>
      <c r="H14" s="60" t="s">
        <v>53</v>
      </c>
      <c r="I14" s="60" t="s">
        <v>58</v>
      </c>
      <c r="J14" s="60" t="s">
        <v>53</v>
      </c>
      <c r="K14" s="60" t="s">
        <v>58</v>
      </c>
      <c r="L14" s="229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</row>
    <row r="15" spans="1:45">
      <c r="A15" s="82"/>
      <c r="B15" s="4"/>
      <c r="C15" s="3"/>
      <c r="D15" s="3"/>
      <c r="E15" s="31"/>
      <c r="F15" s="32"/>
      <c r="G15" s="195">
        <f t="shared" ref="G15:G79" si="0">IF(F15="",E15,E15*F15)</f>
        <v>0</v>
      </c>
      <c r="H15" s="26"/>
      <c r="I15" s="33"/>
      <c r="J15" s="26"/>
      <c r="K15" s="33"/>
      <c r="L15" s="26"/>
      <c r="M15" s="88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</row>
    <row r="16" spans="1:45">
      <c r="A16" s="82"/>
      <c r="B16" s="4"/>
      <c r="C16" s="3"/>
      <c r="D16" s="3"/>
      <c r="E16" s="31"/>
      <c r="F16" s="32"/>
      <c r="G16" s="195">
        <f t="shared" si="0"/>
        <v>0</v>
      </c>
      <c r="H16" s="26"/>
      <c r="I16" s="33"/>
      <c r="J16" s="26"/>
      <c r="K16" s="33"/>
      <c r="L16" s="26"/>
      <c r="M16" s="8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</row>
    <row r="17" spans="1:45">
      <c r="A17" s="82"/>
      <c r="B17" s="4"/>
      <c r="C17" s="3"/>
      <c r="D17" s="3"/>
      <c r="E17" s="31"/>
      <c r="F17" s="32"/>
      <c r="G17" s="195">
        <f t="shared" si="0"/>
        <v>0</v>
      </c>
      <c r="H17" s="26"/>
      <c r="I17" s="33"/>
      <c r="J17" s="26"/>
      <c r="K17" s="33"/>
      <c r="L17" s="26"/>
      <c r="M17" s="88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</row>
    <row r="18" spans="1:45">
      <c r="A18" s="82"/>
      <c r="B18" s="4"/>
      <c r="C18" s="3"/>
      <c r="D18" s="3"/>
      <c r="E18" s="31"/>
      <c r="F18" s="32"/>
      <c r="G18" s="195">
        <f t="shared" si="0"/>
        <v>0</v>
      </c>
      <c r="H18" s="26"/>
      <c r="I18" s="33"/>
      <c r="J18" s="26"/>
      <c r="K18" s="33"/>
      <c r="L18" s="26"/>
      <c r="M18" s="88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</row>
    <row r="19" spans="1:45">
      <c r="A19" s="82"/>
      <c r="B19" s="4"/>
      <c r="C19" s="3"/>
      <c r="D19" s="3"/>
      <c r="E19" s="31"/>
      <c r="F19" s="32"/>
      <c r="G19" s="195">
        <f t="shared" si="0"/>
        <v>0</v>
      </c>
      <c r="H19" s="26"/>
      <c r="I19" s="33"/>
      <c r="J19" s="26"/>
      <c r="K19" s="33"/>
      <c r="L19" s="26"/>
      <c r="M19" s="88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</row>
    <row r="20" spans="1:45">
      <c r="A20" s="82"/>
      <c r="B20" s="4"/>
      <c r="C20" s="3"/>
      <c r="D20" s="31"/>
      <c r="E20" s="31"/>
      <c r="F20" s="32"/>
      <c r="G20" s="195">
        <f t="shared" si="0"/>
        <v>0</v>
      </c>
      <c r="H20" s="26"/>
      <c r="I20" s="33"/>
      <c r="J20" s="26"/>
      <c r="K20" s="33"/>
      <c r="L20" s="26"/>
      <c r="M20" s="88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</row>
    <row r="21" spans="1:45">
      <c r="A21" s="82"/>
      <c r="B21" s="4"/>
      <c r="C21" s="3"/>
      <c r="D21" s="3"/>
      <c r="E21" s="31"/>
      <c r="F21" s="32"/>
      <c r="G21" s="195">
        <f t="shared" si="0"/>
        <v>0</v>
      </c>
      <c r="H21" s="26"/>
      <c r="I21" s="33"/>
      <c r="J21" s="26"/>
      <c r="K21" s="33"/>
      <c r="L21" s="26"/>
      <c r="M21" s="88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</row>
    <row r="22" spans="1:45">
      <c r="A22" s="82"/>
      <c r="B22" s="4"/>
      <c r="C22" s="3"/>
      <c r="D22" s="3"/>
      <c r="E22" s="31"/>
      <c r="F22" s="32"/>
      <c r="G22" s="195">
        <f t="shared" si="0"/>
        <v>0</v>
      </c>
      <c r="H22" s="26"/>
      <c r="I22" s="33"/>
      <c r="J22" s="26"/>
      <c r="K22" s="33"/>
      <c r="L22" s="26"/>
      <c r="M22" s="88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</row>
    <row r="23" spans="1:45">
      <c r="A23" s="82"/>
      <c r="B23" s="4"/>
      <c r="C23" s="3"/>
      <c r="D23" s="3"/>
      <c r="E23" s="31"/>
      <c r="F23" s="32"/>
      <c r="G23" s="195">
        <f t="shared" si="0"/>
        <v>0</v>
      </c>
      <c r="H23" s="26"/>
      <c r="I23" s="33"/>
      <c r="J23" s="26"/>
      <c r="K23" s="33"/>
      <c r="L23" s="26"/>
      <c r="M23" s="88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</row>
    <row r="24" spans="1:45">
      <c r="A24" s="82"/>
      <c r="B24" s="4"/>
      <c r="C24" s="3"/>
      <c r="D24" s="3"/>
      <c r="E24" s="31"/>
      <c r="F24" s="32"/>
      <c r="G24" s="195">
        <f t="shared" si="0"/>
        <v>0</v>
      </c>
      <c r="H24" s="26"/>
      <c r="I24" s="33"/>
      <c r="J24" s="26"/>
      <c r="K24" s="33"/>
      <c r="L24" s="26"/>
      <c r="M24" s="8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</row>
    <row r="25" spans="1:45">
      <c r="A25" s="82"/>
      <c r="B25" s="4"/>
      <c r="C25" s="3"/>
      <c r="D25" s="3"/>
      <c r="E25" s="31"/>
      <c r="F25" s="32"/>
      <c r="G25" s="195">
        <f t="shared" si="0"/>
        <v>0</v>
      </c>
      <c r="H25" s="26"/>
      <c r="I25" s="33"/>
      <c r="J25" s="26"/>
      <c r="K25" s="33"/>
      <c r="L25" s="26"/>
      <c r="M25" s="8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</row>
    <row r="26" spans="1:45">
      <c r="A26" s="82"/>
      <c r="B26" s="4"/>
      <c r="C26" s="3"/>
      <c r="D26" s="3"/>
      <c r="E26" s="31"/>
      <c r="F26" s="32"/>
      <c r="G26" s="195">
        <f t="shared" si="0"/>
        <v>0</v>
      </c>
      <c r="H26" s="26"/>
      <c r="I26" s="33"/>
      <c r="J26" s="26"/>
      <c r="K26" s="33"/>
      <c r="L26" s="26"/>
      <c r="M26" s="8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</row>
    <row r="27" spans="1:45">
      <c r="A27" s="82"/>
      <c r="B27" s="4"/>
      <c r="C27" s="3"/>
      <c r="D27" s="3"/>
      <c r="E27" s="31"/>
      <c r="F27" s="32"/>
      <c r="G27" s="195">
        <f t="shared" si="0"/>
        <v>0</v>
      </c>
      <c r="H27" s="26"/>
      <c r="I27" s="33"/>
      <c r="J27" s="26"/>
      <c r="K27" s="33"/>
      <c r="L27" s="26"/>
      <c r="M27" s="88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</row>
    <row r="28" spans="1:45">
      <c r="A28" s="82"/>
      <c r="B28" s="4"/>
      <c r="C28" s="3"/>
      <c r="D28" s="3"/>
      <c r="E28" s="31"/>
      <c r="F28" s="32"/>
      <c r="G28" s="195">
        <f t="shared" si="0"/>
        <v>0</v>
      </c>
      <c r="H28" s="26"/>
      <c r="I28" s="33"/>
      <c r="J28" s="26"/>
      <c r="K28" s="33"/>
      <c r="L28" s="26"/>
      <c r="M28" s="88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</row>
    <row r="29" spans="1:45">
      <c r="A29" s="82"/>
      <c r="B29" s="4"/>
      <c r="C29" s="3"/>
      <c r="D29" s="3"/>
      <c r="E29" s="31"/>
      <c r="F29" s="32"/>
      <c r="G29" s="195">
        <f t="shared" si="0"/>
        <v>0</v>
      </c>
      <c r="H29" s="26"/>
      <c r="I29" s="33"/>
      <c r="J29" s="26"/>
      <c r="K29" s="33"/>
      <c r="L29" s="26"/>
      <c r="M29" s="88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</row>
    <row r="30" spans="1:45">
      <c r="A30" s="82"/>
      <c r="B30" s="4"/>
      <c r="C30" s="3"/>
      <c r="D30" s="3"/>
      <c r="E30" s="31"/>
      <c r="F30" s="32"/>
      <c r="G30" s="195">
        <f t="shared" si="0"/>
        <v>0</v>
      </c>
      <c r="H30" s="26"/>
      <c r="I30" s="33"/>
      <c r="J30" s="26"/>
      <c r="K30" s="33"/>
      <c r="L30" s="26"/>
      <c r="M30" s="88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</row>
    <row r="31" spans="1:45">
      <c r="A31" s="82"/>
      <c r="B31" s="4"/>
      <c r="C31" s="3"/>
      <c r="D31" s="3"/>
      <c r="E31" s="31"/>
      <c r="F31" s="32"/>
      <c r="G31" s="195">
        <f t="shared" si="0"/>
        <v>0</v>
      </c>
      <c r="H31" s="26"/>
      <c r="I31" s="33"/>
      <c r="J31" s="26"/>
      <c r="K31" s="33"/>
      <c r="L31" s="26"/>
      <c r="M31" s="88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</row>
    <row r="32" spans="1:45">
      <c r="A32" s="82"/>
      <c r="B32" s="4"/>
      <c r="C32" s="3"/>
      <c r="D32" s="3"/>
      <c r="E32" s="31"/>
      <c r="F32" s="32"/>
      <c r="G32" s="195">
        <f t="shared" si="0"/>
        <v>0</v>
      </c>
      <c r="H32" s="26"/>
      <c r="I32" s="33"/>
      <c r="J32" s="26"/>
      <c r="K32" s="33"/>
      <c r="L32" s="26"/>
      <c r="M32" s="88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</row>
    <row r="33" spans="1:45">
      <c r="A33" s="82"/>
      <c r="B33" s="4"/>
      <c r="C33" s="3"/>
      <c r="D33" s="3"/>
      <c r="E33" s="31"/>
      <c r="F33" s="32"/>
      <c r="G33" s="195">
        <f t="shared" si="0"/>
        <v>0</v>
      </c>
      <c r="H33" s="26"/>
      <c r="I33" s="33"/>
      <c r="J33" s="26"/>
      <c r="K33" s="33"/>
      <c r="L33" s="26"/>
      <c r="M33" s="88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</row>
    <row r="34" spans="1:45">
      <c r="A34" s="82"/>
      <c r="B34" s="4"/>
      <c r="C34" s="3"/>
      <c r="D34" s="3"/>
      <c r="E34" s="31"/>
      <c r="F34" s="32"/>
      <c r="G34" s="195">
        <f t="shared" si="0"/>
        <v>0</v>
      </c>
      <c r="H34" s="26"/>
      <c r="I34" s="33"/>
      <c r="J34" s="26"/>
      <c r="K34" s="33"/>
      <c r="L34" s="26"/>
      <c r="M34" s="88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</row>
    <row r="35" spans="1:45">
      <c r="A35" s="82"/>
      <c r="B35" s="4"/>
      <c r="C35" s="3"/>
      <c r="D35" s="3"/>
      <c r="E35" s="31"/>
      <c r="F35" s="32"/>
      <c r="G35" s="195">
        <f t="shared" si="0"/>
        <v>0</v>
      </c>
      <c r="H35" s="26"/>
      <c r="I35" s="33"/>
      <c r="J35" s="26"/>
      <c r="K35" s="33"/>
      <c r="L35" s="26"/>
      <c r="M35" s="88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</row>
    <row r="36" spans="1:45">
      <c r="A36" s="82"/>
      <c r="B36" s="4"/>
      <c r="C36" s="3"/>
      <c r="D36" s="3"/>
      <c r="E36" s="31"/>
      <c r="F36" s="32"/>
      <c r="G36" s="195">
        <f t="shared" si="0"/>
        <v>0</v>
      </c>
      <c r="H36" s="26"/>
      <c r="I36" s="33"/>
      <c r="J36" s="26"/>
      <c r="K36" s="33"/>
      <c r="L36" s="26"/>
      <c r="M36" s="88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</row>
    <row r="37" spans="1:45">
      <c r="A37" s="82"/>
      <c r="B37" s="4"/>
      <c r="C37" s="3"/>
      <c r="D37" s="3"/>
      <c r="E37" s="31"/>
      <c r="F37" s="32"/>
      <c r="G37" s="195">
        <f t="shared" si="0"/>
        <v>0</v>
      </c>
      <c r="H37" s="26"/>
      <c r="I37" s="33"/>
      <c r="J37" s="26"/>
      <c r="K37" s="33"/>
      <c r="L37" s="26"/>
      <c r="M37" s="88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</row>
    <row r="38" spans="1:45">
      <c r="A38" s="82"/>
      <c r="B38" s="4"/>
      <c r="C38" s="3"/>
      <c r="D38" s="3"/>
      <c r="E38" s="31"/>
      <c r="F38" s="32"/>
      <c r="G38" s="195">
        <f t="shared" si="0"/>
        <v>0</v>
      </c>
      <c r="H38" s="26"/>
      <c r="I38" s="33"/>
      <c r="J38" s="26"/>
      <c r="K38" s="33"/>
      <c r="L38" s="26"/>
      <c r="M38" s="88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</row>
    <row r="39" spans="1:45">
      <c r="A39" s="82"/>
      <c r="B39" s="4"/>
      <c r="C39" s="3"/>
      <c r="D39" s="3"/>
      <c r="E39" s="31"/>
      <c r="F39" s="32"/>
      <c r="G39" s="195">
        <f t="shared" si="0"/>
        <v>0</v>
      </c>
      <c r="H39" s="26"/>
      <c r="I39" s="33"/>
      <c r="J39" s="26"/>
      <c r="K39" s="33"/>
      <c r="L39" s="26"/>
      <c r="M39" s="88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</row>
    <row r="40" spans="1:45">
      <c r="A40" s="82"/>
      <c r="B40" s="4"/>
      <c r="C40" s="3"/>
      <c r="D40" s="3"/>
      <c r="E40" s="31"/>
      <c r="F40" s="32"/>
      <c r="G40" s="195">
        <f t="shared" si="0"/>
        <v>0</v>
      </c>
      <c r="H40" s="26"/>
      <c r="I40" s="33"/>
      <c r="J40" s="26"/>
      <c r="K40" s="33"/>
      <c r="L40" s="26"/>
      <c r="M40" s="88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</row>
    <row r="41" spans="1:45">
      <c r="A41" s="82"/>
      <c r="B41" s="4"/>
      <c r="C41" s="3"/>
      <c r="D41" s="3"/>
      <c r="E41" s="31"/>
      <c r="F41" s="32"/>
      <c r="G41" s="195">
        <f t="shared" si="0"/>
        <v>0</v>
      </c>
      <c r="H41" s="26"/>
      <c r="I41" s="33"/>
      <c r="J41" s="26"/>
      <c r="K41" s="33"/>
      <c r="L41" s="26"/>
      <c r="M41" s="88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</row>
    <row r="42" spans="1:45">
      <c r="A42" s="82"/>
      <c r="B42" s="4"/>
      <c r="C42" s="3"/>
      <c r="D42" s="3"/>
      <c r="E42" s="31"/>
      <c r="F42" s="32"/>
      <c r="G42" s="195">
        <f t="shared" si="0"/>
        <v>0</v>
      </c>
      <c r="H42" s="26"/>
      <c r="I42" s="33"/>
      <c r="J42" s="26"/>
      <c r="K42" s="33"/>
      <c r="L42" s="26"/>
      <c r="M42" s="88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</row>
    <row r="43" spans="1:45">
      <c r="A43" s="82"/>
      <c r="B43" s="4"/>
      <c r="C43" s="3"/>
      <c r="D43" s="3"/>
      <c r="E43" s="31"/>
      <c r="F43" s="32"/>
      <c r="G43" s="195">
        <f t="shared" si="0"/>
        <v>0</v>
      </c>
      <c r="H43" s="26"/>
      <c r="I43" s="33"/>
      <c r="J43" s="26"/>
      <c r="K43" s="33"/>
      <c r="L43" s="26"/>
      <c r="M43" s="88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</row>
    <row r="44" spans="1:45">
      <c r="A44" s="82"/>
      <c r="B44" s="4"/>
      <c r="C44" s="3"/>
      <c r="D44" s="3"/>
      <c r="E44" s="31"/>
      <c r="F44" s="32"/>
      <c r="G44" s="195">
        <f t="shared" si="0"/>
        <v>0</v>
      </c>
      <c r="H44" s="26"/>
      <c r="I44" s="33"/>
      <c r="J44" s="26"/>
      <c r="K44" s="33"/>
      <c r="L44" s="26"/>
      <c r="M44" s="88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</row>
    <row r="45" spans="1:45">
      <c r="A45" s="82"/>
      <c r="B45" s="4"/>
      <c r="C45" s="3"/>
      <c r="D45" s="3"/>
      <c r="E45" s="31"/>
      <c r="F45" s="32"/>
      <c r="G45" s="195">
        <f t="shared" si="0"/>
        <v>0</v>
      </c>
      <c r="H45" s="26"/>
      <c r="I45" s="33"/>
      <c r="J45" s="26"/>
      <c r="K45" s="33"/>
      <c r="L45" s="26"/>
      <c r="M45" s="88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</row>
    <row r="46" spans="1:45">
      <c r="A46" s="82"/>
      <c r="B46" s="4"/>
      <c r="C46" s="3"/>
      <c r="D46" s="3"/>
      <c r="E46" s="31"/>
      <c r="F46" s="32"/>
      <c r="G46" s="195">
        <f t="shared" si="0"/>
        <v>0</v>
      </c>
      <c r="H46" s="26"/>
      <c r="I46" s="33"/>
      <c r="J46" s="26"/>
      <c r="K46" s="33"/>
      <c r="L46" s="26"/>
      <c r="M46" s="88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</row>
    <row r="47" spans="1:45">
      <c r="A47" s="82"/>
      <c r="B47" s="4"/>
      <c r="C47" s="3"/>
      <c r="D47" s="3"/>
      <c r="E47" s="31"/>
      <c r="F47" s="32"/>
      <c r="G47" s="195">
        <f t="shared" si="0"/>
        <v>0</v>
      </c>
      <c r="H47" s="26"/>
      <c r="I47" s="33"/>
      <c r="J47" s="26"/>
      <c r="K47" s="33"/>
      <c r="L47" s="26"/>
      <c r="M47" s="88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</row>
    <row r="48" spans="1:45">
      <c r="A48" s="82"/>
      <c r="B48" s="4"/>
      <c r="C48" s="3"/>
      <c r="D48" s="3"/>
      <c r="E48" s="31"/>
      <c r="F48" s="32"/>
      <c r="G48" s="195">
        <f t="shared" si="0"/>
        <v>0</v>
      </c>
      <c r="H48" s="26"/>
      <c r="I48" s="33"/>
      <c r="J48" s="26"/>
      <c r="K48" s="33"/>
      <c r="L48" s="26"/>
      <c r="M48" s="88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</row>
    <row r="49" spans="1:45">
      <c r="A49" s="82"/>
      <c r="B49" s="4"/>
      <c r="C49" s="3"/>
      <c r="D49" s="3"/>
      <c r="E49" s="31"/>
      <c r="F49" s="32"/>
      <c r="G49" s="195">
        <f t="shared" si="0"/>
        <v>0</v>
      </c>
      <c r="H49" s="26"/>
      <c r="I49" s="33"/>
      <c r="J49" s="26"/>
      <c r="K49" s="33"/>
      <c r="L49" s="26"/>
      <c r="M49" s="88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</row>
    <row r="50" spans="1:45">
      <c r="A50" s="82"/>
      <c r="B50" s="4"/>
      <c r="C50" s="3"/>
      <c r="D50" s="3"/>
      <c r="E50" s="31"/>
      <c r="F50" s="32"/>
      <c r="G50" s="195">
        <f t="shared" si="0"/>
        <v>0</v>
      </c>
      <c r="H50" s="26"/>
      <c r="I50" s="33"/>
      <c r="J50" s="26"/>
      <c r="K50" s="33"/>
      <c r="L50" s="26"/>
      <c r="M50" s="88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</row>
    <row r="51" spans="1:45">
      <c r="A51" s="82"/>
      <c r="B51" s="4"/>
      <c r="C51" s="3"/>
      <c r="D51" s="3"/>
      <c r="E51" s="31"/>
      <c r="F51" s="32"/>
      <c r="G51" s="195">
        <f t="shared" si="0"/>
        <v>0</v>
      </c>
      <c r="H51" s="26"/>
      <c r="I51" s="33"/>
      <c r="J51" s="26"/>
      <c r="K51" s="33"/>
      <c r="L51" s="26"/>
      <c r="M51" s="88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</row>
    <row r="52" spans="1:45">
      <c r="A52" s="82"/>
      <c r="B52" s="4"/>
      <c r="C52" s="3"/>
      <c r="D52" s="3"/>
      <c r="E52" s="31"/>
      <c r="F52" s="32"/>
      <c r="G52" s="195">
        <f t="shared" si="0"/>
        <v>0</v>
      </c>
      <c r="H52" s="26"/>
      <c r="I52" s="33"/>
      <c r="J52" s="26"/>
      <c r="K52" s="33"/>
      <c r="L52" s="26"/>
      <c r="M52" s="88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</row>
    <row r="53" spans="1:45">
      <c r="A53" s="82"/>
      <c r="B53" s="4"/>
      <c r="C53" s="3"/>
      <c r="D53" s="3"/>
      <c r="E53" s="31"/>
      <c r="F53" s="32"/>
      <c r="G53" s="195">
        <f t="shared" si="0"/>
        <v>0</v>
      </c>
      <c r="H53" s="26"/>
      <c r="I53" s="33"/>
      <c r="J53" s="26"/>
      <c r="K53" s="33"/>
      <c r="L53" s="26"/>
      <c r="M53" s="88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</row>
    <row r="54" spans="1:45">
      <c r="A54" s="82"/>
      <c r="B54" s="4"/>
      <c r="C54" s="3"/>
      <c r="D54" s="3"/>
      <c r="E54" s="31"/>
      <c r="F54" s="32"/>
      <c r="G54" s="195">
        <f t="shared" si="0"/>
        <v>0</v>
      </c>
      <c r="H54" s="26"/>
      <c r="I54" s="33"/>
      <c r="J54" s="26"/>
      <c r="K54" s="33"/>
      <c r="L54" s="26"/>
      <c r="M54" s="88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</row>
    <row r="55" spans="1:45">
      <c r="A55" s="82"/>
      <c r="B55" s="4"/>
      <c r="C55" s="3"/>
      <c r="D55" s="3"/>
      <c r="E55" s="31"/>
      <c r="F55" s="32"/>
      <c r="G55" s="195">
        <f t="shared" si="0"/>
        <v>0</v>
      </c>
      <c r="H55" s="26"/>
      <c r="I55" s="33"/>
      <c r="J55" s="26"/>
      <c r="K55" s="33"/>
      <c r="L55" s="26"/>
      <c r="M55" s="88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</row>
    <row r="56" spans="1:45">
      <c r="A56" s="82"/>
      <c r="B56" s="4"/>
      <c r="C56" s="3"/>
      <c r="D56" s="3"/>
      <c r="E56" s="31"/>
      <c r="F56" s="32"/>
      <c r="G56" s="195">
        <f t="shared" si="0"/>
        <v>0</v>
      </c>
      <c r="H56" s="26"/>
      <c r="I56" s="33"/>
      <c r="J56" s="26"/>
      <c r="K56" s="33"/>
      <c r="L56" s="26"/>
      <c r="M56" s="88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</row>
    <row r="57" spans="1:45">
      <c r="A57" s="82"/>
      <c r="B57" s="4"/>
      <c r="C57" s="3"/>
      <c r="D57" s="3"/>
      <c r="E57" s="31"/>
      <c r="F57" s="32"/>
      <c r="G57" s="195">
        <f t="shared" si="0"/>
        <v>0</v>
      </c>
      <c r="H57" s="26"/>
      <c r="I57" s="33"/>
      <c r="J57" s="26"/>
      <c r="K57" s="33"/>
      <c r="L57" s="26"/>
      <c r="M57" s="88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</row>
    <row r="58" spans="1:45">
      <c r="A58" s="82"/>
      <c r="B58" s="4"/>
      <c r="C58" s="3"/>
      <c r="D58" s="3"/>
      <c r="E58" s="31"/>
      <c r="F58" s="32"/>
      <c r="G58" s="195">
        <f t="shared" si="0"/>
        <v>0</v>
      </c>
      <c r="H58" s="26"/>
      <c r="I58" s="33"/>
      <c r="J58" s="26"/>
      <c r="K58" s="33"/>
      <c r="L58" s="26"/>
      <c r="M58" s="88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1:45">
      <c r="A59" s="82"/>
      <c r="B59" s="4"/>
      <c r="C59" s="3"/>
      <c r="D59" s="3"/>
      <c r="E59" s="31"/>
      <c r="F59" s="32"/>
      <c r="G59" s="195">
        <f t="shared" si="0"/>
        <v>0</v>
      </c>
      <c r="H59" s="26"/>
      <c r="I59" s="33"/>
      <c r="J59" s="26"/>
      <c r="K59" s="33"/>
      <c r="L59" s="26"/>
      <c r="M59" s="88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</row>
    <row r="60" spans="1:45">
      <c r="A60" s="82"/>
      <c r="B60" s="4"/>
      <c r="C60" s="3"/>
      <c r="D60" s="3"/>
      <c r="E60" s="31"/>
      <c r="F60" s="32"/>
      <c r="G60" s="195">
        <f t="shared" si="0"/>
        <v>0</v>
      </c>
      <c r="H60" s="26"/>
      <c r="I60" s="33"/>
      <c r="J60" s="26"/>
      <c r="K60" s="33"/>
      <c r="L60" s="26"/>
      <c r="M60" s="88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</row>
    <row r="61" spans="1:45">
      <c r="A61" s="82"/>
      <c r="B61" s="4"/>
      <c r="C61" s="3"/>
      <c r="D61" s="3"/>
      <c r="E61" s="31"/>
      <c r="F61" s="32"/>
      <c r="G61" s="195">
        <f t="shared" si="0"/>
        <v>0</v>
      </c>
      <c r="H61" s="26"/>
      <c r="I61" s="33"/>
      <c r="J61" s="26"/>
      <c r="K61" s="33"/>
      <c r="L61" s="26"/>
      <c r="M61" s="88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</row>
    <row r="62" spans="1:45">
      <c r="A62" s="82"/>
      <c r="B62" s="4"/>
      <c r="C62" s="3"/>
      <c r="D62" s="3"/>
      <c r="E62" s="31"/>
      <c r="F62" s="32"/>
      <c r="G62" s="195">
        <f t="shared" si="0"/>
        <v>0</v>
      </c>
      <c r="H62" s="26"/>
      <c r="I62" s="33"/>
      <c r="J62" s="26"/>
      <c r="K62" s="33"/>
      <c r="L62" s="26"/>
      <c r="M62" s="88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</row>
    <row r="63" spans="1:45">
      <c r="A63" s="82"/>
      <c r="B63" s="4"/>
      <c r="C63" s="3"/>
      <c r="D63" s="3"/>
      <c r="E63" s="31"/>
      <c r="F63" s="32"/>
      <c r="G63" s="195">
        <f t="shared" si="0"/>
        <v>0</v>
      </c>
      <c r="H63" s="26"/>
      <c r="I63" s="33"/>
      <c r="J63" s="26"/>
      <c r="K63" s="33"/>
      <c r="L63" s="26"/>
      <c r="M63" s="88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</row>
    <row r="64" spans="1:45">
      <c r="A64" s="82"/>
      <c r="B64" s="4"/>
      <c r="C64" s="3"/>
      <c r="D64" s="3"/>
      <c r="E64" s="31"/>
      <c r="F64" s="32"/>
      <c r="G64" s="195">
        <f t="shared" si="0"/>
        <v>0</v>
      </c>
      <c r="H64" s="26"/>
      <c r="I64" s="33"/>
      <c r="J64" s="26"/>
      <c r="K64" s="33"/>
      <c r="L64" s="26"/>
      <c r="M64" s="88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</row>
    <row r="65" spans="1:45">
      <c r="A65" s="82"/>
      <c r="B65" s="4"/>
      <c r="C65" s="3"/>
      <c r="D65" s="3"/>
      <c r="E65" s="31"/>
      <c r="F65" s="32"/>
      <c r="G65" s="195">
        <f t="shared" si="0"/>
        <v>0</v>
      </c>
      <c r="H65" s="26"/>
      <c r="I65" s="33"/>
      <c r="J65" s="26"/>
      <c r="K65" s="33"/>
      <c r="L65" s="26"/>
      <c r="M65" s="88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</row>
    <row r="66" spans="1:45">
      <c r="A66" s="82"/>
      <c r="B66" s="4"/>
      <c r="C66" s="3"/>
      <c r="D66" s="3"/>
      <c r="E66" s="31"/>
      <c r="F66" s="32"/>
      <c r="G66" s="195">
        <f t="shared" si="0"/>
        <v>0</v>
      </c>
      <c r="H66" s="26"/>
      <c r="I66" s="33"/>
      <c r="J66" s="26"/>
      <c r="K66" s="33"/>
      <c r="L66" s="26"/>
      <c r="M66" s="88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</row>
    <row r="67" spans="1:45">
      <c r="A67" s="82"/>
      <c r="B67" s="4"/>
      <c r="C67" s="3"/>
      <c r="D67" s="3"/>
      <c r="E67" s="31"/>
      <c r="F67" s="32"/>
      <c r="G67" s="195">
        <f t="shared" si="0"/>
        <v>0</v>
      </c>
      <c r="H67" s="26"/>
      <c r="I67" s="33"/>
      <c r="J67" s="26"/>
      <c r="K67" s="33"/>
      <c r="L67" s="26"/>
      <c r="M67" s="88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</row>
    <row r="68" spans="1:45">
      <c r="A68" s="82"/>
      <c r="B68" s="4"/>
      <c r="C68" s="3"/>
      <c r="D68" s="3"/>
      <c r="E68" s="31"/>
      <c r="F68" s="32"/>
      <c r="G68" s="195">
        <f t="shared" si="0"/>
        <v>0</v>
      </c>
      <c r="H68" s="26"/>
      <c r="I68" s="33"/>
      <c r="J68" s="26"/>
      <c r="K68" s="33"/>
      <c r="L68" s="26"/>
      <c r="M68" s="88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</row>
    <row r="69" spans="1:45">
      <c r="A69" s="82"/>
      <c r="B69" s="4"/>
      <c r="C69" s="3"/>
      <c r="D69" s="3"/>
      <c r="E69" s="31"/>
      <c r="F69" s="32"/>
      <c r="G69" s="195">
        <f t="shared" si="0"/>
        <v>0</v>
      </c>
      <c r="H69" s="26"/>
      <c r="I69" s="33"/>
      <c r="J69" s="26"/>
      <c r="K69" s="33"/>
      <c r="L69" s="26"/>
      <c r="M69" s="88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</row>
    <row r="70" spans="1:45">
      <c r="A70" s="82"/>
      <c r="B70" s="4"/>
      <c r="C70" s="3"/>
      <c r="D70" s="3"/>
      <c r="E70" s="31"/>
      <c r="F70" s="32"/>
      <c r="G70" s="195">
        <f t="shared" si="0"/>
        <v>0</v>
      </c>
      <c r="H70" s="26"/>
      <c r="I70" s="33"/>
      <c r="J70" s="26"/>
      <c r="K70" s="33"/>
      <c r="L70" s="26"/>
      <c r="M70" s="88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</row>
    <row r="71" spans="1:45">
      <c r="A71" s="82"/>
      <c r="B71" s="4"/>
      <c r="C71" s="3"/>
      <c r="D71" s="3"/>
      <c r="E71" s="31"/>
      <c r="F71" s="32"/>
      <c r="G71" s="195">
        <f t="shared" si="0"/>
        <v>0</v>
      </c>
      <c r="H71" s="26"/>
      <c r="I71" s="33"/>
      <c r="J71" s="26"/>
      <c r="K71" s="33"/>
      <c r="L71" s="26"/>
      <c r="M71" s="88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</row>
    <row r="72" spans="1:45">
      <c r="A72" s="82"/>
      <c r="B72" s="4"/>
      <c r="C72" s="3"/>
      <c r="D72" s="3"/>
      <c r="E72" s="31"/>
      <c r="F72" s="32"/>
      <c r="G72" s="195">
        <f t="shared" si="0"/>
        <v>0</v>
      </c>
      <c r="H72" s="26"/>
      <c r="I72" s="33"/>
      <c r="J72" s="26"/>
      <c r="K72" s="33"/>
      <c r="L72" s="26"/>
      <c r="M72" s="88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</row>
    <row r="73" spans="1:45">
      <c r="A73" s="82"/>
      <c r="B73" s="4"/>
      <c r="C73" s="3"/>
      <c r="D73" s="3"/>
      <c r="E73" s="31"/>
      <c r="F73" s="32"/>
      <c r="G73" s="195">
        <f t="shared" si="0"/>
        <v>0</v>
      </c>
      <c r="H73" s="26"/>
      <c r="I73" s="33"/>
      <c r="J73" s="26"/>
      <c r="K73" s="33"/>
      <c r="L73" s="26"/>
      <c r="M73" s="88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</row>
    <row r="74" spans="1:45">
      <c r="A74" s="82"/>
      <c r="B74" s="4"/>
      <c r="C74" s="3"/>
      <c r="D74" s="3"/>
      <c r="E74" s="31"/>
      <c r="F74" s="32"/>
      <c r="G74" s="195">
        <f t="shared" si="0"/>
        <v>0</v>
      </c>
      <c r="H74" s="26"/>
      <c r="I74" s="33"/>
      <c r="J74" s="26"/>
      <c r="K74" s="33"/>
      <c r="L74" s="26"/>
      <c r="M74" s="88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</row>
    <row r="75" spans="1:45">
      <c r="A75" s="82"/>
      <c r="B75" s="4"/>
      <c r="C75" s="3"/>
      <c r="D75" s="3"/>
      <c r="E75" s="31"/>
      <c r="F75" s="32"/>
      <c r="G75" s="195">
        <f t="shared" si="0"/>
        <v>0</v>
      </c>
      <c r="H75" s="26"/>
      <c r="I75" s="33"/>
      <c r="J75" s="26"/>
      <c r="K75" s="33"/>
      <c r="L75" s="26"/>
      <c r="M75" s="88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</row>
    <row r="76" spans="1:45">
      <c r="A76" s="82"/>
      <c r="B76" s="4"/>
      <c r="C76" s="3"/>
      <c r="D76" s="3"/>
      <c r="E76" s="31"/>
      <c r="F76" s="32"/>
      <c r="G76" s="195">
        <f t="shared" si="0"/>
        <v>0</v>
      </c>
      <c r="H76" s="26"/>
      <c r="I76" s="33"/>
      <c r="J76" s="26"/>
      <c r="K76" s="33"/>
      <c r="L76" s="26"/>
      <c r="M76" s="88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</row>
    <row r="77" spans="1:45">
      <c r="A77" s="82"/>
      <c r="B77" s="4"/>
      <c r="C77" s="3"/>
      <c r="D77" s="3"/>
      <c r="E77" s="31"/>
      <c r="F77" s="32"/>
      <c r="G77" s="195">
        <f t="shared" si="0"/>
        <v>0</v>
      </c>
      <c r="H77" s="26"/>
      <c r="I77" s="33"/>
      <c r="J77" s="26"/>
      <c r="K77" s="33"/>
      <c r="L77" s="26"/>
      <c r="M77" s="88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</row>
    <row r="78" spans="1:45">
      <c r="A78" s="82"/>
      <c r="B78" s="4"/>
      <c r="C78" s="3"/>
      <c r="D78" s="3"/>
      <c r="E78" s="31"/>
      <c r="F78" s="32"/>
      <c r="G78" s="195">
        <f t="shared" si="0"/>
        <v>0</v>
      </c>
      <c r="H78" s="26"/>
      <c r="I78" s="33"/>
      <c r="J78" s="26"/>
      <c r="K78" s="33"/>
      <c r="L78" s="26"/>
      <c r="M78" s="88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</row>
    <row r="79" spans="1:45">
      <c r="A79" s="82"/>
      <c r="B79" s="4"/>
      <c r="C79" s="3"/>
      <c r="D79" s="3"/>
      <c r="E79" s="31"/>
      <c r="F79" s="32"/>
      <c r="G79" s="195">
        <f t="shared" si="0"/>
        <v>0</v>
      </c>
      <c r="H79" s="26"/>
      <c r="I79" s="33"/>
      <c r="J79" s="26"/>
      <c r="K79" s="33"/>
      <c r="L79" s="26"/>
      <c r="M79" s="88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</row>
    <row r="80" spans="1:45">
      <c r="A80" s="82"/>
      <c r="B80" s="4"/>
      <c r="C80" s="3"/>
      <c r="D80" s="3"/>
      <c r="E80" s="31"/>
      <c r="F80" s="32"/>
      <c r="G80" s="195">
        <f t="shared" ref="G80:G88" si="1">IF(F80="",E80,E80*F80)</f>
        <v>0</v>
      </c>
      <c r="H80" s="26"/>
      <c r="I80" s="33"/>
      <c r="J80" s="26"/>
      <c r="K80" s="33"/>
      <c r="L80" s="26"/>
      <c r="M80" s="88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</row>
    <row r="81" spans="1:45">
      <c r="A81" s="82"/>
      <c r="B81" s="4"/>
      <c r="C81" s="3"/>
      <c r="D81" s="3"/>
      <c r="E81" s="31"/>
      <c r="F81" s="32"/>
      <c r="G81" s="195">
        <f t="shared" si="1"/>
        <v>0</v>
      </c>
      <c r="H81" s="26"/>
      <c r="I81" s="33"/>
      <c r="J81" s="26"/>
      <c r="K81" s="33"/>
      <c r="L81" s="26"/>
      <c r="M81" s="88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</row>
    <row r="82" spans="1:45">
      <c r="A82" s="82"/>
      <c r="B82" s="4"/>
      <c r="C82" s="3"/>
      <c r="D82" s="3"/>
      <c r="E82" s="31"/>
      <c r="F82" s="32"/>
      <c r="G82" s="195">
        <f t="shared" si="1"/>
        <v>0</v>
      </c>
      <c r="H82" s="26"/>
      <c r="I82" s="33"/>
      <c r="J82" s="26"/>
      <c r="K82" s="33"/>
      <c r="L82" s="26"/>
      <c r="M82" s="88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</row>
    <row r="83" spans="1:45">
      <c r="A83" s="82"/>
      <c r="B83" s="4"/>
      <c r="C83" s="3"/>
      <c r="D83" s="3"/>
      <c r="E83" s="31"/>
      <c r="F83" s="32"/>
      <c r="G83" s="195">
        <f t="shared" si="1"/>
        <v>0</v>
      </c>
      <c r="H83" s="26"/>
      <c r="I83" s="33"/>
      <c r="J83" s="26"/>
      <c r="K83" s="33"/>
      <c r="L83" s="26"/>
      <c r="M83" s="88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</row>
    <row r="84" spans="1:45">
      <c r="A84" s="82"/>
      <c r="B84" s="4"/>
      <c r="C84" s="3"/>
      <c r="D84" s="3"/>
      <c r="E84" s="31"/>
      <c r="F84" s="32"/>
      <c r="G84" s="195">
        <f t="shared" si="1"/>
        <v>0</v>
      </c>
      <c r="H84" s="26"/>
      <c r="I84" s="33"/>
      <c r="J84" s="26"/>
      <c r="K84" s="33"/>
      <c r="L84" s="26"/>
      <c r="M84" s="88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</row>
    <row r="85" spans="1:45">
      <c r="A85" s="82"/>
      <c r="B85" s="4"/>
      <c r="C85" s="3"/>
      <c r="D85" s="3"/>
      <c r="E85" s="31"/>
      <c r="F85" s="32"/>
      <c r="G85" s="195">
        <f t="shared" si="1"/>
        <v>0</v>
      </c>
      <c r="H85" s="26"/>
      <c r="I85" s="33"/>
      <c r="J85" s="26"/>
      <c r="K85" s="33"/>
      <c r="L85" s="26"/>
      <c r="M85" s="88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</row>
    <row r="86" spans="1:45">
      <c r="A86" s="82"/>
      <c r="B86" s="4"/>
      <c r="C86" s="3"/>
      <c r="D86" s="3"/>
      <c r="E86" s="31"/>
      <c r="F86" s="32"/>
      <c r="G86" s="195">
        <f t="shared" si="1"/>
        <v>0</v>
      </c>
      <c r="H86" s="26"/>
      <c r="I86" s="33"/>
      <c r="J86" s="26"/>
      <c r="K86" s="33"/>
      <c r="L86" s="26"/>
      <c r="M86" s="88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</row>
    <row r="87" spans="1:45">
      <c r="A87" s="82"/>
      <c r="B87" s="4"/>
      <c r="C87" s="3"/>
      <c r="D87" s="3"/>
      <c r="E87" s="31"/>
      <c r="F87" s="32"/>
      <c r="G87" s="195">
        <f t="shared" si="1"/>
        <v>0</v>
      </c>
      <c r="H87" s="26"/>
      <c r="I87" s="33"/>
      <c r="J87" s="26"/>
      <c r="K87" s="33"/>
      <c r="L87" s="26"/>
      <c r="M87" s="88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</row>
    <row r="88" spans="1:45" ht="15.75" thickBot="1">
      <c r="A88" s="82"/>
      <c r="B88" s="4"/>
      <c r="C88" s="25"/>
      <c r="D88" s="25"/>
      <c r="E88" s="34"/>
      <c r="F88" s="32"/>
      <c r="G88" s="195">
        <f t="shared" si="1"/>
        <v>0</v>
      </c>
      <c r="H88" s="27"/>
      <c r="I88" s="35"/>
      <c r="J88" s="27"/>
      <c r="K88" s="35"/>
      <c r="L88" s="27"/>
      <c r="M88" s="88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</row>
    <row r="89" spans="1:45">
      <c r="A89" s="12"/>
      <c r="B89" s="12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</row>
    <row r="90" spans="1:45">
      <c r="A90" s="5"/>
      <c r="B90" s="5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</row>
    <row r="91" spans="1:45">
      <c r="A91" s="5"/>
      <c r="B91" s="5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</row>
    <row r="92" spans="1:45">
      <c r="A92" s="5"/>
      <c r="B92" s="5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</row>
    <row r="93" spans="1:45">
      <c r="A93" s="5"/>
      <c r="B93" s="5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</row>
    <row r="94" spans="1:45">
      <c r="A94" s="5"/>
      <c r="B94" s="5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</row>
    <row r="95" spans="1:45">
      <c r="A95" s="5"/>
      <c r="B95" s="5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</row>
    <row r="96" spans="1:45">
      <c r="A96" s="5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</row>
    <row r="97" spans="1:45">
      <c r="A97" s="5"/>
      <c r="B97" s="5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</row>
    <row r="98" spans="1:45">
      <c r="A98" s="5"/>
      <c r="B98" s="5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</row>
    <row r="99" spans="1:45">
      <c r="A99" s="5"/>
      <c r="B99" s="5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</row>
    <row r="100" spans="1:45">
      <c r="A100" s="5"/>
      <c r="B100" s="5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</row>
    <row r="101" spans="1:45">
      <c r="A101" s="5"/>
      <c r="B101" s="5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</row>
    <row r="102" spans="1:45">
      <c r="A102" s="5"/>
      <c r="B102" s="5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</row>
    <row r="103" spans="1:45">
      <c r="A103" s="5"/>
      <c r="B103" s="5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</row>
    <row r="104" spans="1:45">
      <c r="A104" s="5"/>
      <c r="B104" s="5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</row>
    <row r="105" spans="1:45">
      <c r="A105" s="5"/>
      <c r="B105" s="5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</row>
    <row r="106" spans="1:45">
      <c r="A106" s="5"/>
      <c r="B106" s="5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</row>
    <row r="107" spans="1:45">
      <c r="A107" s="5"/>
      <c r="B107" s="5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</row>
    <row r="108" spans="1:45">
      <c r="A108" s="5"/>
      <c r="B108" s="5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</row>
    <row r="109" spans="1:45">
      <c r="A109" s="5"/>
      <c r="B109" s="5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</row>
    <row r="110" spans="1:45">
      <c r="A110" s="5"/>
      <c r="B110" s="5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</row>
    <row r="111" spans="1:45">
      <c r="A111" s="5"/>
      <c r="B111" s="5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</row>
    <row r="112" spans="1:45">
      <c r="A112" s="5"/>
      <c r="B112" s="5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</row>
    <row r="113" spans="1:45">
      <c r="A113" s="5"/>
      <c r="B113" s="5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</row>
    <row r="114" spans="1:45">
      <c r="A114" s="5"/>
      <c r="B114" s="5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</row>
    <row r="115" spans="1:45">
      <c r="A115" s="5"/>
      <c r="B115" s="5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</row>
    <row r="116" spans="1:45">
      <c r="A116" s="5"/>
      <c r="B116" s="5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</row>
    <row r="117" spans="1:45">
      <c r="A117" s="5"/>
      <c r="B117" s="5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</row>
    <row r="118" spans="1:45">
      <c r="A118" s="5"/>
      <c r="B118" s="5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</row>
    <row r="119" spans="1:45">
      <c r="A119" s="5"/>
      <c r="B119" s="5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</row>
    <row r="120" spans="1:45">
      <c r="A120" s="5"/>
      <c r="B120" s="5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</row>
    <row r="121" spans="1:45">
      <c r="A121" s="5"/>
      <c r="B121" s="5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</row>
    <row r="122" spans="1:45">
      <c r="A122" s="5"/>
      <c r="B122" s="5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</row>
    <row r="123" spans="1:45">
      <c r="A123" s="5"/>
      <c r="B123" s="5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</row>
    <row r="124" spans="1:45">
      <c r="A124" s="5"/>
      <c r="B124" s="5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</row>
    <row r="125" spans="1:45">
      <c r="A125" s="5"/>
      <c r="B125" s="5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</row>
    <row r="126" spans="1:45">
      <c r="A126" s="5"/>
      <c r="B126" s="5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</row>
    <row r="127" spans="1:45">
      <c r="A127" s="5"/>
      <c r="B127" s="5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</row>
    <row r="128" spans="1:45">
      <c r="A128" s="5"/>
      <c r="B128" s="5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</row>
    <row r="129" spans="1:45">
      <c r="A129" s="5"/>
      <c r="B129" s="5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</row>
    <row r="130" spans="1:45">
      <c r="A130" s="5"/>
      <c r="B130" s="5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</row>
    <row r="131" spans="1:45">
      <c r="A131" s="5"/>
      <c r="B131" s="5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</row>
    <row r="132" spans="1:45">
      <c r="A132" s="5"/>
      <c r="B132" s="5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</row>
    <row r="133" spans="1:45">
      <c r="A133" s="5"/>
      <c r="B133" s="5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</row>
    <row r="134" spans="1:45">
      <c r="A134" s="5"/>
      <c r="B134" s="5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</row>
    <row r="135" spans="1:45">
      <c r="A135" s="5"/>
      <c r="B135" s="5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</row>
    <row r="136" spans="1:45">
      <c r="A136" s="5"/>
      <c r="B136" s="5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</row>
    <row r="137" spans="1:45">
      <c r="A137" s="5"/>
      <c r="B137" s="5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</row>
    <row r="138" spans="1:45">
      <c r="A138" s="5"/>
      <c r="B138" s="5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</row>
    <row r="139" spans="1:45">
      <c r="A139" s="5"/>
      <c r="B139" s="5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</row>
    <row r="140" spans="1:45">
      <c r="A140" s="5"/>
      <c r="B140" s="5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</row>
    <row r="141" spans="1:45">
      <c r="A141" s="5"/>
      <c r="B141" s="5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</row>
    <row r="142" spans="1:45">
      <c r="A142" s="5"/>
      <c r="B142" s="5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</row>
    <row r="143" spans="1:45">
      <c r="A143" s="5"/>
      <c r="B143" s="5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</row>
    <row r="144" spans="1:45">
      <c r="A144" s="5"/>
      <c r="B144" s="5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</row>
    <row r="145" spans="1:45">
      <c r="A145" s="5"/>
      <c r="B145" s="5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</row>
    <row r="146" spans="1:45">
      <c r="A146" s="5"/>
      <c r="B146" s="5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</row>
    <row r="147" spans="1:45">
      <c r="A147" s="5"/>
      <c r="B147" s="5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</row>
    <row r="148" spans="1:45">
      <c r="A148" s="5"/>
      <c r="B148" s="5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</row>
    <row r="149" spans="1:45">
      <c r="A149" s="5"/>
      <c r="B149" s="5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</row>
    <row r="150" spans="1:45">
      <c r="A150" s="5"/>
      <c r="B150" s="5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</row>
    <row r="151" spans="1:45">
      <c r="A151" s="5"/>
      <c r="B151" s="5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</row>
    <row r="152" spans="1:45">
      <c r="A152" s="5"/>
      <c r="B152" s="5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</row>
    <row r="153" spans="1:45">
      <c r="A153" s="5"/>
      <c r="B153" s="5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</row>
    <row r="154" spans="1:45">
      <c r="A154" s="5"/>
      <c r="B154" s="5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</row>
    <row r="155" spans="1:45">
      <c r="A155" s="5"/>
      <c r="B155" s="5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</row>
    <row r="156" spans="1:45">
      <c r="A156" s="5"/>
      <c r="B156" s="5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</row>
    <row r="157" spans="1:45">
      <c r="A157" s="5"/>
      <c r="B157" s="5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</row>
    <row r="158" spans="1:45">
      <c r="A158" s="5"/>
      <c r="B158" s="5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</row>
    <row r="159" spans="1:45">
      <c r="A159" s="5"/>
      <c r="B159" s="5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</row>
    <row r="160" spans="1:45">
      <c r="A160" s="5"/>
      <c r="B160" s="5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</row>
    <row r="161" spans="1:45">
      <c r="A161" s="5"/>
      <c r="B161" s="5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</row>
    <row r="162" spans="1:45">
      <c r="A162" s="5"/>
      <c r="B162" s="5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</row>
    <row r="163" spans="1:45">
      <c r="A163" s="5"/>
      <c r="B163" s="5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</row>
    <row r="164" spans="1:45">
      <c r="A164" s="5"/>
      <c r="B164" s="5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</row>
    <row r="165" spans="1:45">
      <c r="A165" s="5"/>
      <c r="B165" s="5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</row>
    <row r="166" spans="1:45">
      <c r="A166" s="5"/>
      <c r="B166" s="5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</row>
    <row r="167" spans="1:45">
      <c r="A167" s="5"/>
      <c r="B167" s="5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</row>
    <row r="168" spans="1:45">
      <c r="A168" s="5"/>
      <c r="B168" s="5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</row>
    <row r="169" spans="1:45">
      <c r="A169" s="5"/>
      <c r="B169" s="5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</row>
    <row r="170" spans="1:45">
      <c r="A170" s="5"/>
      <c r="B170" s="5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</row>
    <row r="171" spans="1:45">
      <c r="A171" s="5"/>
      <c r="B171" s="5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</row>
    <row r="172" spans="1:45">
      <c r="A172" s="5"/>
      <c r="B172" s="5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</row>
    <row r="173" spans="1:45">
      <c r="A173" s="5"/>
      <c r="B173" s="5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</row>
    <row r="174" spans="1:45">
      <c r="A174" s="5"/>
      <c r="B174" s="5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</row>
    <row r="175" spans="1:45">
      <c r="A175" s="5"/>
      <c r="B175" s="5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</row>
    <row r="176" spans="1:45">
      <c r="A176" s="5"/>
      <c r="B176" s="5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</row>
    <row r="177" spans="1:45">
      <c r="A177" s="5"/>
      <c r="B177" s="5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</row>
    <row r="178" spans="1:45">
      <c r="A178" s="5"/>
      <c r="B178" s="5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</row>
    <row r="179" spans="1:45">
      <c r="A179" s="5"/>
      <c r="B179" s="5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</row>
    <row r="180" spans="1:45">
      <c r="A180" s="5"/>
      <c r="B180" s="5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</row>
    <row r="181" spans="1:45">
      <c r="A181" s="5"/>
      <c r="B181" s="5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</row>
    <row r="182" spans="1:45">
      <c r="A182" s="5"/>
      <c r="B182" s="5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</row>
    <row r="183" spans="1:45">
      <c r="A183" s="5"/>
      <c r="B183" s="5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</row>
    <row r="184" spans="1:45">
      <c r="A184" s="5"/>
      <c r="B184" s="5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</row>
    <row r="185" spans="1:45">
      <c r="A185" s="5"/>
      <c r="B185" s="5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</row>
    <row r="186" spans="1:45">
      <c r="A186" s="5"/>
      <c r="B186" s="5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</row>
    <row r="187" spans="1:45">
      <c r="A187" s="5"/>
      <c r="B187" s="5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</row>
    <row r="188" spans="1:45">
      <c r="A188" s="5"/>
      <c r="B188" s="5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</row>
    <row r="189" spans="1:45">
      <c r="A189" s="5"/>
      <c r="B189" s="5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</row>
    <row r="190" spans="1:45">
      <c r="A190" s="5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</row>
    <row r="191" spans="1:45">
      <c r="A191" s="5"/>
      <c r="B191" s="5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</row>
    <row r="192" spans="1:45">
      <c r="A192" s="5"/>
      <c r="B192" s="5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</row>
    <row r="193" spans="1:45">
      <c r="A193" s="5"/>
      <c r="B193" s="5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</row>
    <row r="194" spans="1:45">
      <c r="A194" s="5"/>
      <c r="B194" s="5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</row>
    <row r="195" spans="1:45">
      <c r="A195" s="5"/>
      <c r="B195" s="5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</row>
    <row r="196" spans="1:45">
      <c r="A196" s="5"/>
      <c r="B196" s="5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</row>
    <row r="197" spans="1:45">
      <c r="A197" s="5"/>
      <c r="B197" s="5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</row>
    <row r="198" spans="1:45">
      <c r="A198" s="5"/>
      <c r="B198" s="5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</row>
    <row r="199" spans="1:45">
      <c r="A199" s="5"/>
      <c r="B199" s="5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</row>
    <row r="200" spans="1:45">
      <c r="A200" s="5"/>
      <c r="B200" s="5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</row>
    <row r="201" spans="1:45">
      <c r="A201" s="5"/>
      <c r="B201" s="5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</row>
    <row r="202" spans="1:45">
      <c r="A202" s="5"/>
      <c r="B202" s="5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</row>
    <row r="203" spans="1:45">
      <c r="A203" s="5"/>
      <c r="B203" s="5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</row>
    <row r="204" spans="1:45">
      <c r="A204" s="5"/>
      <c r="B204" s="5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</row>
    <row r="205" spans="1:45">
      <c r="A205" s="5"/>
      <c r="B205" s="5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</row>
    <row r="206" spans="1:45">
      <c r="A206" s="5"/>
      <c r="B206" s="5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</row>
    <row r="207" spans="1:45">
      <c r="A207" s="5"/>
      <c r="B207" s="5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</row>
    <row r="208" spans="1:45">
      <c r="A208" s="5"/>
      <c r="B208" s="5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</row>
    <row r="209" spans="1:45">
      <c r="A209" s="5"/>
      <c r="B209" s="5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</row>
    <row r="210" spans="1:45">
      <c r="A210" s="5"/>
      <c r="B210" s="5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</row>
    <row r="211" spans="1:45">
      <c r="A211" s="5"/>
      <c r="B211" s="5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</row>
    <row r="212" spans="1:45">
      <c r="A212" s="5"/>
      <c r="B212" s="5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</row>
    <row r="213" spans="1:45">
      <c r="A213" s="5"/>
      <c r="B213" s="5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</row>
  </sheetData>
  <sheetProtection algorithmName="SHA-512" hashValue="1s0n/nhNeLDY2Rd1oXF0kz1VXWVytUbNFnGllkj0lg/bI0kk7m7pi1IgjbKfTObiyBh3bYQvL1bgmf+iuirZNA==" saltValue="jrvvm6kckqSPQav+oEezGg==" spinCount="100000" sheet="1" formatRows="0"/>
  <mergeCells count="17">
    <mergeCell ref="D13:G13"/>
    <mergeCell ref="A12:L12"/>
    <mergeCell ref="A4:L4"/>
    <mergeCell ref="A8:B8"/>
    <mergeCell ref="A9:B9"/>
    <mergeCell ref="L13:L14"/>
    <mergeCell ref="A13:A14"/>
    <mergeCell ref="B13:B14"/>
    <mergeCell ref="C13:C14"/>
    <mergeCell ref="H13:I13"/>
    <mergeCell ref="J13:K13"/>
    <mergeCell ref="A6:C7"/>
    <mergeCell ref="A5:L5"/>
    <mergeCell ref="A1:B1"/>
    <mergeCell ref="F1:G1"/>
    <mergeCell ref="I1:J1"/>
    <mergeCell ref="D6:H9"/>
  </mergeCells>
  <conditionalFormatting sqref="A15:A88">
    <cfRule type="expression" dxfId="59" priority="1">
      <formula>$A20&lt;&gt;0</formula>
    </cfRule>
    <cfRule type="expression" dxfId="58" priority="2">
      <formula>$C15&gt;0</formula>
    </cfRule>
    <cfRule type="expression" dxfId="57" priority="3">
      <formula>$D15&gt;0</formula>
    </cfRule>
    <cfRule type="expression" dxfId="56" priority="4">
      <formula>$F15&lt;=90000</formula>
    </cfRule>
    <cfRule type="expression" dxfId="55" priority="5">
      <formula>$F15&gt;90000</formula>
    </cfRule>
    <cfRule type="expression" dxfId="54" priority="6">
      <formula>$F15&lt;1000</formula>
    </cfRule>
  </conditionalFormatting>
  <conditionalFormatting sqref="B15:B88">
    <cfRule type="expression" dxfId="53" priority="12">
      <formula>$B20&gt;0</formula>
    </cfRule>
  </conditionalFormatting>
  <conditionalFormatting sqref="B15:D88">
    <cfRule type="expression" dxfId="52" priority="78">
      <formula>$E15&lt;1000</formula>
    </cfRule>
  </conditionalFormatting>
  <conditionalFormatting sqref="C8">
    <cfRule type="expression" dxfId="51" priority="11">
      <formula>$C$8=0</formula>
    </cfRule>
  </conditionalFormatting>
  <conditionalFormatting sqref="C9">
    <cfRule type="expression" dxfId="50" priority="10">
      <formula>$C$9=0</formula>
    </cfRule>
  </conditionalFormatting>
  <conditionalFormatting sqref="C15:C88 E15:E88">
    <cfRule type="expression" dxfId="49" priority="24">
      <formula>$D15&gt;0</formula>
    </cfRule>
  </conditionalFormatting>
  <conditionalFormatting sqref="C15:C88">
    <cfRule type="expression" dxfId="48" priority="22">
      <formula>$C15&gt;0</formula>
    </cfRule>
  </conditionalFormatting>
  <conditionalFormatting sqref="C15:E88">
    <cfRule type="expression" dxfId="47" priority="23">
      <formula>#REF!&gt;0</formula>
    </cfRule>
  </conditionalFormatting>
  <conditionalFormatting sqref="D15:D88">
    <cfRule type="expression" dxfId="46" priority="19">
      <formula>$D15&gt;0</formula>
    </cfRule>
  </conditionalFormatting>
  <conditionalFormatting sqref="D15:E88">
    <cfRule type="expression" dxfId="45" priority="21">
      <formula>$C15&gt;0</formula>
    </cfRule>
  </conditionalFormatting>
  <conditionalFormatting sqref="E15:E88">
    <cfRule type="expression" dxfId="44" priority="18">
      <formula>$E15&gt;0</formula>
    </cfRule>
    <cfRule type="expression" dxfId="43" priority="26">
      <formula>$E15&lt;1000</formula>
    </cfRule>
  </conditionalFormatting>
  <conditionalFormatting sqref="G15:G88">
    <cfRule type="expression" dxfId="42" priority="83">
      <formula>$F15&gt;0</formula>
    </cfRule>
    <cfRule type="expression" dxfId="41" priority="84">
      <formula>$C15=0</formula>
    </cfRule>
  </conditionalFormatting>
  <conditionalFormatting sqref="H15:H88">
    <cfRule type="expression" dxfId="40" priority="17">
      <formula>$H15&gt;0</formula>
    </cfRule>
  </conditionalFormatting>
  <conditionalFormatting sqref="H15:I88 C15:D88">
    <cfRule type="expression" dxfId="39" priority="28">
      <formula>$E15&lt;=90000</formula>
    </cfRule>
  </conditionalFormatting>
  <conditionalFormatting sqref="H15:K88 C15:D88">
    <cfRule type="expression" dxfId="38" priority="29">
      <formula>$E15&gt;90000</formula>
    </cfRule>
  </conditionalFormatting>
  <conditionalFormatting sqref="H15:L88">
    <cfRule type="expression" dxfId="37" priority="27">
      <formula>$E15&lt;=1999.99</formula>
    </cfRule>
  </conditionalFormatting>
  <conditionalFormatting sqref="I15:I88">
    <cfRule type="expression" dxfId="36" priority="16">
      <formula>$I15&gt;0</formula>
    </cfRule>
  </conditionalFormatting>
  <conditionalFormatting sqref="J15:J88">
    <cfRule type="expression" dxfId="35" priority="14">
      <formula>$J15&gt;0</formula>
    </cfRule>
  </conditionalFormatting>
  <conditionalFormatting sqref="K15:K88">
    <cfRule type="expression" dxfId="34" priority="13">
      <formula>$K15&gt;0</formula>
    </cfRule>
  </conditionalFormatting>
  <conditionalFormatting sqref="L15:L88">
    <cfRule type="expression" dxfId="33" priority="50">
      <formula>$L15&gt;0</formula>
    </cfRule>
    <cfRule type="expression" dxfId="32" priority="51">
      <formula>AND($I15&gt;0,$E15&gt;$I15)</formula>
    </cfRule>
    <cfRule type="expression" dxfId="31" priority="52">
      <formula>AND($K15&gt;0,$E15&gt;$K15)</formula>
    </cfRule>
  </conditionalFormatting>
  <hyperlinks>
    <hyperlink ref="A1" location="Menu!D4" display="Se rendre au menu" xr:uid="{04A81387-DAA6-4AC2-BBF4-59875370FEFF}"/>
    <hyperlink ref="F1" location="'Dépenses d''autoconstruction'!A15" display="Se rendre à l'étape 3" xr:uid="{2590B46A-6A83-41E2-B76B-ECB63D2356A8}"/>
    <hyperlink ref="I1" location="'Synthèse à reporter'!A1" display="Se rendre à la synthèse" xr:uid="{75B373A9-CB96-4206-B7D0-9927F41E133D}"/>
    <hyperlink ref="I1:J1" location="Synthèse!A1" display="Se rendre à la synthèse" xr:uid="{B04D0225-6145-4221-BB82-740D325003EA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7EF62D8-86E8-430D-B743-A73D46DC284C}">
          <x14:formula1>
            <xm:f>Listes!$J$21</xm:f>
          </x14:formula1>
          <xm:sqref>B15:B88</xm:sqref>
        </x14:dataValidation>
        <x14:dataValidation type="list" allowBlank="1" showInputMessage="1" showErrorMessage="1" xr:uid="{DD71DE1D-6550-4621-B248-5095C569919F}">
          <x14:formula1>
            <xm:f>Listes!$G$10</xm:f>
          </x14:formula1>
          <xm:sqref>A15:A88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19775-E042-4D21-9AEC-D069E01AE01A}">
  <sheetPr codeName="Feuil6">
    <tabColor rgb="FFFFFF00"/>
  </sheetPr>
  <dimension ref="A1:AK74"/>
  <sheetViews>
    <sheetView topLeftCell="A3" zoomScale="80" zoomScaleNormal="80" workbookViewId="0">
      <selection activeCell="A15" sqref="A15"/>
    </sheetView>
  </sheetViews>
  <sheetFormatPr defaultColWidth="11.5703125" defaultRowHeight="15"/>
  <cols>
    <col min="1" max="1" width="30.7109375" style="1" customWidth="1"/>
    <col min="2" max="2" width="17.28515625" style="1" customWidth="1"/>
    <col min="3" max="3" width="16" style="1" customWidth="1"/>
    <col min="4" max="4" width="19" style="1" customWidth="1"/>
    <col min="5" max="5" width="11.5703125" style="1"/>
    <col min="6" max="6" width="32.85546875" style="1" customWidth="1"/>
    <col min="7" max="8" width="18.7109375" style="1" customWidth="1"/>
    <col min="9" max="9" width="18.5703125" style="1" customWidth="1"/>
    <col min="10" max="10" width="16.42578125" style="1" customWidth="1"/>
    <col min="11" max="11" width="22.7109375" style="1" customWidth="1"/>
    <col min="12" max="12" width="2.7109375" style="1" customWidth="1"/>
    <col min="13" max="13" width="20.5703125" style="1" customWidth="1"/>
    <col min="14" max="14" width="11.5703125" style="1"/>
    <col min="15" max="15" width="22.28515625" style="1" customWidth="1"/>
    <col min="16" max="16384" width="11.5703125" style="1"/>
  </cols>
  <sheetData>
    <row r="1" spans="1:37" ht="44.25" thickBot="1">
      <c r="A1" s="48" t="s">
        <v>11</v>
      </c>
      <c r="B1" s="61"/>
      <c r="C1" s="253" t="s">
        <v>6</v>
      </c>
      <c r="D1" s="260"/>
      <c r="E1" s="61"/>
      <c r="F1" s="81" t="s">
        <v>8</v>
      </c>
      <c r="G1" s="80"/>
      <c r="H1" s="253" t="s">
        <v>79</v>
      </c>
      <c r="I1" s="260"/>
      <c r="J1" s="68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</row>
    <row r="2" spans="1:37" ht="14.45" customHeight="1" thickBot="1">
      <c r="A2" s="17"/>
      <c r="B2" s="7"/>
      <c r="C2" s="17"/>
      <c r="D2" s="17"/>
      <c r="E2" s="7"/>
      <c r="F2" s="17"/>
      <c r="G2" s="17"/>
      <c r="H2" s="7"/>
      <c r="I2" s="17"/>
      <c r="J2" s="1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6"/>
    </row>
    <row r="3" spans="1:37" ht="55.9" customHeight="1" thickBot="1">
      <c r="A3" s="209" t="s">
        <v>84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1"/>
      <c r="N3" s="10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7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</row>
    <row r="5" spans="1:37" ht="15.75" thickBot="1">
      <c r="A5" s="6"/>
      <c r="B5" s="6"/>
      <c r="C5" s="6"/>
      <c r="D5" s="6"/>
      <c r="E5" s="6"/>
      <c r="F5" s="6"/>
      <c r="G5" s="6"/>
      <c r="H5" s="6"/>
      <c r="I5" s="7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</row>
    <row r="6" spans="1:37" ht="32.450000000000003" customHeight="1" thickBot="1">
      <c r="A6" s="7"/>
      <c r="B6" s="7"/>
      <c r="C6" s="7"/>
      <c r="D6" s="7"/>
      <c r="E6" s="6"/>
      <c r="F6" s="6"/>
      <c r="G6" s="6"/>
      <c r="H6" s="14"/>
      <c r="I6" s="66" t="s">
        <v>16</v>
      </c>
      <c r="J6" s="10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</row>
    <row r="7" spans="1:37" ht="32.450000000000003" customHeight="1">
      <c r="A7" s="280" t="s">
        <v>30</v>
      </c>
      <c r="B7" s="281"/>
      <c r="C7" s="284">
        <f>Menu!D4</f>
        <v>0</v>
      </c>
      <c r="D7" s="285"/>
      <c r="E7" s="10"/>
      <c r="F7" s="6"/>
      <c r="G7" s="6"/>
      <c r="H7" s="14"/>
      <c r="I7" s="65"/>
      <c r="J7" s="268" t="s">
        <v>23</v>
      </c>
      <c r="K7" s="269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</row>
    <row r="8" spans="1:37" ht="32.450000000000003" customHeight="1" thickBot="1">
      <c r="A8" s="282" t="s">
        <v>35</v>
      </c>
      <c r="B8" s="283"/>
      <c r="C8" s="286">
        <f>Menu!D5</f>
        <v>0</v>
      </c>
      <c r="D8" s="287"/>
      <c r="E8" s="24"/>
      <c r="F8" s="6"/>
      <c r="G8" s="6"/>
      <c r="H8" s="14"/>
      <c r="I8" s="42"/>
      <c r="J8" s="268" t="s">
        <v>31</v>
      </c>
      <c r="K8" s="269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</row>
    <row r="9" spans="1:37" ht="32.450000000000003" customHeight="1" thickBot="1">
      <c r="A9" s="13"/>
      <c r="B9" s="13"/>
      <c r="C9" s="13"/>
      <c r="D9" s="13"/>
      <c r="E9" s="6"/>
      <c r="F9" s="7"/>
      <c r="G9" s="7"/>
      <c r="H9" s="15"/>
      <c r="I9" s="44"/>
      <c r="J9" s="268" t="s">
        <v>39</v>
      </c>
      <c r="K9" s="269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</row>
    <row r="10" spans="1:37">
      <c r="A10" s="6"/>
      <c r="B10" s="6"/>
      <c r="C10" s="6"/>
      <c r="D10" s="6"/>
      <c r="E10" s="6"/>
      <c r="F10" s="6"/>
      <c r="G10" s="6"/>
      <c r="H10" s="6"/>
      <c r="I10" s="19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</row>
    <row r="11" spans="1:37" ht="21.75" thickBot="1">
      <c r="A11" s="293" t="s">
        <v>85</v>
      </c>
      <c r="B11" s="293"/>
      <c r="C11" s="293"/>
      <c r="D11" s="293"/>
      <c r="E11" s="13"/>
      <c r="F11" s="288" t="s">
        <v>86</v>
      </c>
      <c r="G11" s="288"/>
      <c r="H11" s="288"/>
      <c r="I11" s="289"/>
      <c r="J11" s="6"/>
      <c r="K11" s="299" t="s">
        <v>87</v>
      </c>
      <c r="L11" s="299"/>
      <c r="M11" s="288"/>
      <c r="N11" s="62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</row>
    <row r="12" spans="1:37" ht="39.6" customHeight="1" thickBot="1">
      <c r="A12" s="51" t="s">
        <v>88</v>
      </c>
      <c r="B12" s="52" t="s">
        <v>58</v>
      </c>
      <c r="C12" s="52" t="s">
        <v>89</v>
      </c>
      <c r="D12" s="54" t="s">
        <v>90</v>
      </c>
      <c r="E12" s="64"/>
      <c r="F12" s="51" t="s">
        <v>91</v>
      </c>
      <c r="G12" s="52" t="s">
        <v>92</v>
      </c>
      <c r="H12" s="53" t="s">
        <v>93</v>
      </c>
      <c r="I12" s="54" t="s">
        <v>94</v>
      </c>
      <c r="J12" s="21"/>
      <c r="K12" s="7"/>
      <c r="M12" s="67" t="s">
        <v>95</v>
      </c>
      <c r="N12" s="10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</row>
    <row r="13" spans="1:37" ht="33" customHeight="1" thickBot="1">
      <c r="A13" s="58" t="s">
        <v>96</v>
      </c>
      <c r="B13" s="73">
        <f>'Dépenses matérielles'!F11</f>
        <v>0</v>
      </c>
      <c r="C13" s="73">
        <f>'Dépenses matérielles'!H11</f>
        <v>0</v>
      </c>
      <c r="D13" s="74">
        <f>IF('Dépenses matérielles'!H11&gt;0,'Dépenses matérielles'!H11,'Dépenses matérielles'!F11)</f>
        <v>0</v>
      </c>
      <c r="E13" s="64"/>
      <c r="F13" s="290" t="s">
        <v>97</v>
      </c>
      <c r="G13" s="291"/>
      <c r="H13" s="291"/>
      <c r="I13" s="292"/>
      <c r="J13" s="64"/>
      <c r="K13" s="297" t="s">
        <v>98</v>
      </c>
      <c r="L13" s="298"/>
      <c r="M13" s="78">
        <f>I22</f>
        <v>0</v>
      </c>
      <c r="N13" s="10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</row>
    <row r="14" spans="1:37" ht="48.75" customHeight="1">
      <c r="A14" s="56" t="s">
        <v>99</v>
      </c>
      <c r="B14" s="75">
        <f>'Dépenses Immatérielles'!E11</f>
        <v>0</v>
      </c>
      <c r="C14" s="75">
        <f>'Dépenses Immatérielles'!G11</f>
        <v>0</v>
      </c>
      <c r="D14" s="76">
        <f>IF('Dépenses Immatérielles'!G11&gt;0,'Dépenses Immatérielles'!G11,'Dépenses Immatérielles'!E11)</f>
        <v>0</v>
      </c>
      <c r="E14" s="64"/>
      <c r="F14" s="58" t="s">
        <v>100</v>
      </c>
      <c r="G14" s="73">
        <f>SUMIFS('Dépenses matérielles'!$F15:$F64,'Dépenses matérielles'!$A15:$A64,"Matériels et équipements d'irrigation à la parcelle économe")</f>
        <v>0</v>
      </c>
      <c r="H14" s="73">
        <f>SUMIFS('Dépenses matérielles'!$H15:$H64,'Dépenses matérielles'!$A15:$A64,"Matériels et équipements d'irrigation à la parcelle économe")</f>
        <v>0</v>
      </c>
      <c r="I14" s="74">
        <f>SUMIFS('Dépenses matérielles'!$H15:$H64,'Dépenses matérielles'!$A15:$A64,"Matériels et équipements d'irrigation à la parcelle économe")</f>
        <v>0</v>
      </c>
      <c r="J14" s="64"/>
      <c r="K14" s="278" t="s">
        <v>101</v>
      </c>
      <c r="L14" s="279"/>
      <c r="M14" s="79">
        <v>0</v>
      </c>
      <c r="N14" s="10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</row>
    <row r="15" spans="1:37" ht="51.75" customHeight="1" thickBot="1">
      <c r="A15" s="55" t="s">
        <v>41</v>
      </c>
      <c r="B15" s="89">
        <f>SUM(B13:B14)</f>
        <v>0</v>
      </c>
      <c r="C15" s="89">
        <f>SUM(C13:C14)</f>
        <v>0</v>
      </c>
      <c r="D15" s="78">
        <f>SUM(D13:D14)</f>
        <v>0</v>
      </c>
      <c r="E15" s="64"/>
      <c r="F15" s="56" t="s">
        <v>102</v>
      </c>
      <c r="G15" s="75">
        <f>SUMIFS('Dépenses matérielles'!$F15:$F64,'Dépenses matérielles'!$A15:$A64,"Travaux et infrastructures de retenue ou de stockage d'eau")</f>
        <v>0</v>
      </c>
      <c r="H15" s="75">
        <f>SUMIFS('Dépenses matérielles'!$H15:$H64,'Dépenses matérielles'!$A15:$A64,"Travaux et infrastructures de retenue ou de stockage d'eau")</f>
        <v>0</v>
      </c>
      <c r="I15" s="76">
        <f>SUMIFS('Dépenses matérielles'!$H15:$H64,'Dépenses matérielles'!$A15:$A64,"Travaux et infrastructures de retenue ou de stockage d'eau")</f>
        <v>0</v>
      </c>
      <c r="J15" s="64"/>
      <c r="K15" s="276" t="s">
        <v>103</v>
      </c>
      <c r="L15" s="277"/>
      <c r="M15" s="93">
        <f>M13-M14</f>
        <v>0</v>
      </c>
      <c r="N15" s="24"/>
      <c r="O15" s="7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</row>
    <row r="16" spans="1:37" ht="29.25" customHeight="1">
      <c r="A16" s="270" t="s">
        <v>104</v>
      </c>
      <c r="B16" s="271"/>
      <c r="C16" s="271"/>
      <c r="D16" s="272"/>
      <c r="E16" s="64"/>
      <c r="F16" s="56" t="s">
        <v>105</v>
      </c>
      <c r="G16" s="75">
        <f>SUMIFS('Dépenses matérielles'!$F15:$F64,'Dépenses matérielles'!$A15:$A64,"Ouvrages de prélèvement et équipements associés")</f>
        <v>0</v>
      </c>
      <c r="H16" s="75">
        <f>SUMIFS('Dépenses matérielles'!$H15:$H64,'Dépenses matérielles'!$A15:$A64,"Ouvrages de prélèvement et équipements associés")</f>
        <v>0</v>
      </c>
      <c r="I16" s="76">
        <f>SUMIFS('Dépenses matérielles'!$H15:$H64,'Dépenses matérielles'!$A15:$A64,"Ouvrages de prélèvement et équipements associés")</f>
        <v>0</v>
      </c>
      <c r="J16" s="64"/>
      <c r="K16" s="270" t="s">
        <v>106</v>
      </c>
      <c r="L16" s="271"/>
      <c r="M16" s="271"/>
      <c r="N16" s="271"/>
      <c r="O16" s="272"/>
      <c r="P16" s="10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</row>
    <row r="17" spans="1:37" ht="89.45" customHeight="1" thickBot="1">
      <c r="A17" s="273"/>
      <c r="B17" s="274"/>
      <c r="C17" s="274"/>
      <c r="D17" s="275"/>
      <c r="E17" s="64"/>
      <c r="F17" s="56" t="s">
        <v>107</v>
      </c>
      <c r="G17" s="75">
        <f>SUMIFS('Dépenses matérielles'!$F15:$F64,'Dépenses matérielles'!$A15:$A64,"Réseaux d'acheminement, de distribution et de régulation de l'eau")</f>
        <v>0</v>
      </c>
      <c r="H17" s="75">
        <f>SUMIFS('Dépenses matérielles'!$H15:$H64,'Dépenses matérielles'!$A15:$A64,"Réseaux d'acheminement, de distribution et de régulation de l'eau")</f>
        <v>0</v>
      </c>
      <c r="I17" s="76">
        <f>SUMIFS('Dépenses matérielles'!$H15:$H64,'Dépenses matérielles'!$A15:$A64,"Réseaux d'acheminement, de distribution et de régulation de l'eau")</f>
        <v>0</v>
      </c>
      <c r="J17" s="64"/>
      <c r="K17" s="273"/>
      <c r="L17" s="274"/>
      <c r="M17" s="274"/>
      <c r="N17" s="274"/>
      <c r="O17" s="275"/>
      <c r="P17" s="10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37" ht="39.75" customHeight="1">
      <c r="A18" s="183"/>
      <c r="B18" s="183"/>
      <c r="C18" s="183"/>
      <c r="D18" s="183"/>
      <c r="E18" s="64"/>
      <c r="F18" s="184" t="s">
        <v>108</v>
      </c>
      <c r="G18" s="185">
        <f>SUMIFS('Dépenses matérielles'!$F15:$F64,'Dépenses matérielles'!$A15:$A64,"Outils de pilotage de l'irrigation")</f>
        <v>0</v>
      </c>
      <c r="H18" s="185">
        <f>SUMIFS('Dépenses matérielles'!$H15:$H64,'Dépenses matérielles'!$A15:$A64,"Outils de pilotage de l'irrigation")</f>
        <v>0</v>
      </c>
      <c r="I18" s="93">
        <f>SUMIFS('Dépenses matérielles'!$H15:$H64,'Dépenses matérielles'!$A15:$A64,"Outils de pilotage de l'irrigation")</f>
        <v>0</v>
      </c>
      <c r="J18" s="64"/>
      <c r="K18" s="183"/>
      <c r="L18" s="183"/>
      <c r="M18" s="183"/>
      <c r="N18" s="183"/>
      <c r="O18" s="183"/>
      <c r="P18" s="10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</row>
    <row r="19" spans="1:37" ht="43.5" customHeight="1" thickBot="1">
      <c r="A19" s="12"/>
      <c r="B19" s="12"/>
      <c r="C19" s="12"/>
      <c r="D19" s="12"/>
      <c r="E19" s="14"/>
      <c r="F19" s="57" t="s">
        <v>109</v>
      </c>
      <c r="G19" s="90">
        <f>SUMIFS('Dépenses matérielles'!$F15:$F64,'Dépenses matérielles'!$A15:$A64,"Équipements et dispositifs dédiés à la réutilisation des eaux recyclées")</f>
        <v>0</v>
      </c>
      <c r="H19" s="90">
        <f>SUMIFS('Dépenses matérielles'!$H15:$H64,'Dépenses matérielles'!$A15:$A64,"Équipements et dispositifs dédiés à la réutilisation des eaux recyclées")</f>
        <v>0</v>
      </c>
      <c r="I19" s="77">
        <f>SUMIFS('Dépenses matérielles'!$H15:$H64,'Dépenses matérielles'!$A15:$A64,"Équipements et dispositifs dédiés à la réutilisation des eaux recyclées")</f>
        <v>0</v>
      </c>
      <c r="J19" s="10"/>
      <c r="K19" s="94"/>
      <c r="L19" s="94"/>
      <c r="M19" s="94"/>
      <c r="N19" s="13"/>
      <c r="O19" s="13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</row>
    <row r="20" spans="1:37">
      <c r="A20" s="5"/>
      <c r="B20" s="5"/>
      <c r="C20" s="5"/>
      <c r="D20" s="5"/>
      <c r="E20" s="14"/>
      <c r="F20" s="294"/>
      <c r="G20" s="295"/>
      <c r="H20" s="295"/>
      <c r="I20" s="296"/>
      <c r="J20" s="10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</row>
    <row r="21" spans="1:37">
      <c r="A21" s="5"/>
      <c r="B21" s="5"/>
      <c r="C21" s="5"/>
      <c r="D21" s="5"/>
      <c r="E21" s="14"/>
      <c r="F21" s="188" t="s">
        <v>110</v>
      </c>
      <c r="G21" s="75">
        <f>SUMIFS('Dépenses Immatérielles'!$E$15:$E$88,'Dépenses Immatérielles'!$A$15:$A$88,"Dépense immatérielle")</f>
        <v>0</v>
      </c>
      <c r="H21" s="75">
        <f>SUMIFS('Dépenses Immatérielles'!$G$15:$G$88,'Dépenses Immatérielles'!$A$15:$A$88,"Dépense immatérielle")</f>
        <v>0</v>
      </c>
      <c r="I21" s="75">
        <f>SUMIFS('Dépenses Immatérielles'!$G$15:$G$88,'Dépenses Immatérielles'!$A$15:$A$88,"Dépense immatérielle")</f>
        <v>0</v>
      </c>
      <c r="J21" s="10"/>
      <c r="K21" s="63"/>
      <c r="L21" s="63"/>
      <c r="M21" s="63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</row>
    <row r="22" spans="1:37" ht="16.5" thickBot="1">
      <c r="A22" s="6"/>
      <c r="B22" s="6"/>
      <c r="C22" s="6"/>
      <c r="D22" s="6"/>
      <c r="E22" s="6"/>
      <c r="F22" s="13"/>
      <c r="G22" s="19"/>
      <c r="H22" s="186" t="s">
        <v>41</v>
      </c>
      <c r="I22" s="187">
        <f>SUM(I14:I19,I21:I21)</f>
        <v>0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</row>
    <row r="23" spans="1:37">
      <c r="A23" s="6"/>
      <c r="B23" s="6"/>
      <c r="C23" s="6"/>
      <c r="D23" s="6"/>
      <c r="E23" s="6"/>
      <c r="F23" s="6"/>
      <c r="G23" s="6"/>
      <c r="H23" s="13"/>
      <c r="I23" s="13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</row>
    <row r="24" spans="1:37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</row>
    <row r="25" spans="1:37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</row>
    <row r="26" spans="1:37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</row>
    <row r="27" spans="1:37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</row>
    <row r="28" spans="1:37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</row>
    <row r="29" spans="1:37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</row>
    <row r="30" spans="1:37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</row>
    <row r="31" spans="1:37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</row>
    <row r="32" spans="1:37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</row>
    <row r="33" spans="1:37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</row>
    <row r="34" spans="1:37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</row>
    <row r="35" spans="1:37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</row>
    <row r="36" spans="1:37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</row>
    <row r="37" spans="1:37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</row>
    <row r="38" spans="1:37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</row>
    <row r="39" spans="1:37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</row>
    <row r="40" spans="1:37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</row>
    <row r="41" spans="1:37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</row>
    <row r="42" spans="1:37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</row>
    <row r="43" spans="1:37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</row>
    <row r="44" spans="1:37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</row>
    <row r="45" spans="1:37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</row>
    <row r="46" spans="1:37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</row>
    <row r="47" spans="1:37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</row>
    <row r="48" spans="1:37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</row>
    <row r="49" spans="1:37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</row>
    <row r="50" spans="1:37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</row>
    <row r="51" spans="1:37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</row>
    <row r="52" spans="1:37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</row>
    <row r="53" spans="1:37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</row>
    <row r="54" spans="1:37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</row>
    <row r="55" spans="1:37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</row>
    <row r="56" spans="1:37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</row>
    <row r="57" spans="1:37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</row>
    <row r="58" spans="1:37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</row>
    <row r="59" spans="1:37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</row>
    <row r="60" spans="1:37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</row>
    <row r="61" spans="1:37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</row>
    <row r="62" spans="1:37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</row>
    <row r="63" spans="1:37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</row>
    <row r="64" spans="1:37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</row>
    <row r="65" spans="1:37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</row>
    <row r="66" spans="1:37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37">
      <c r="F67" s="6"/>
      <c r="G67" s="6"/>
      <c r="H67" s="6"/>
      <c r="I67" s="6"/>
    </row>
    <row r="68" spans="1:37">
      <c r="F68" s="6"/>
      <c r="G68" s="6"/>
      <c r="H68" s="6"/>
      <c r="I68" s="6"/>
    </row>
    <row r="69" spans="1:37">
      <c r="F69" s="6"/>
      <c r="G69" s="6"/>
      <c r="H69" s="6"/>
      <c r="I69" s="6"/>
    </row>
    <row r="70" spans="1:37">
      <c r="F70" s="6"/>
      <c r="G70" s="6"/>
      <c r="H70" s="6"/>
      <c r="I70" s="6"/>
    </row>
    <row r="71" spans="1:37">
      <c r="F71" s="6"/>
      <c r="G71" s="6"/>
      <c r="H71" s="6"/>
      <c r="I71" s="6"/>
    </row>
    <row r="72" spans="1:37">
      <c r="F72" s="6"/>
      <c r="G72" s="6"/>
      <c r="H72" s="6"/>
      <c r="I72" s="6"/>
    </row>
    <row r="73" spans="1:37">
      <c r="F73" s="6"/>
      <c r="G73" s="6"/>
      <c r="H73" s="6"/>
      <c r="I73" s="6"/>
    </row>
    <row r="74" spans="1:37">
      <c r="F74" s="6"/>
      <c r="G74" s="6"/>
      <c r="H74" s="6"/>
      <c r="I74" s="6"/>
    </row>
  </sheetData>
  <sheetProtection algorithmName="SHA-512" hashValue="G6C+/re+OBEDJ1hyA/9jBp0J9bldJjLsI1HdUx47rkYzs1V5hHHVEgZ7yCvk9qj70HpxBmwbkINa4/2cBnT3ng==" saltValue="XhoTWeWvYBSk5Xvg/PJvew==" spinCount="100000" sheet="1" formatColumns="0"/>
  <mergeCells count="20">
    <mergeCell ref="K16:O17"/>
    <mergeCell ref="F20:I20"/>
    <mergeCell ref="K13:L13"/>
    <mergeCell ref="K11:M11"/>
    <mergeCell ref="C1:D1"/>
    <mergeCell ref="J7:K7"/>
    <mergeCell ref="J8:K8"/>
    <mergeCell ref="A16:D17"/>
    <mergeCell ref="J9:K9"/>
    <mergeCell ref="K15:L15"/>
    <mergeCell ref="K14:L14"/>
    <mergeCell ref="H1:I1"/>
    <mergeCell ref="A7:B7"/>
    <mergeCell ref="A3:M3"/>
    <mergeCell ref="A8:B8"/>
    <mergeCell ref="C7:D7"/>
    <mergeCell ref="C8:D8"/>
    <mergeCell ref="F11:I11"/>
    <mergeCell ref="F13:I13"/>
    <mergeCell ref="A11:D11"/>
  </mergeCells>
  <conditionalFormatting sqref="C7">
    <cfRule type="expression" dxfId="30" priority="2">
      <formula>$C$7=0</formula>
    </cfRule>
  </conditionalFormatting>
  <conditionalFormatting sqref="C8">
    <cfRule type="expression" dxfId="29" priority="1">
      <formula>$C$8=0</formula>
    </cfRule>
  </conditionalFormatting>
  <hyperlinks>
    <hyperlink ref="A1" location="Menu!D4" display="Se rendre au menu" xr:uid="{71CB70C5-7F50-4AC8-B7BC-64E3F97976F3}"/>
    <hyperlink ref="C1:D1" location="'Dépenses de Matériel'!A15" display="Se rendre à l'étape 1" xr:uid="{D6D7CD11-48C5-48A4-8D62-7E0DB3CB6741}"/>
    <hyperlink ref="F1" location="'Dépenses Immatérielles'!A15" display="Se rendre à l'étape 2" xr:uid="{F37069DE-4388-4E82-88E6-9EA017EB16CB}"/>
    <hyperlink ref="H1:I1" location="'Dépenses d''autoconstruction'!A15" display="Se rendre à l'étape 3" xr:uid="{21AA563B-0D2F-4F72-9D87-AB11B34349D9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14D87-E1CA-4425-B3DE-02425D3AAEC6}">
  <sheetPr codeName="Feuil7">
    <tabColor rgb="FFFF0000"/>
  </sheetPr>
  <dimension ref="A1:K95"/>
  <sheetViews>
    <sheetView topLeftCell="A66" zoomScale="85" zoomScaleNormal="85" workbookViewId="0">
      <selection activeCell="A8" sqref="A8"/>
    </sheetView>
  </sheetViews>
  <sheetFormatPr defaultColWidth="11.42578125" defaultRowHeight="15"/>
  <cols>
    <col min="1" max="1" width="18.85546875" bestFit="1" customWidth="1"/>
    <col min="2" max="2" width="26.85546875" bestFit="1" customWidth="1"/>
    <col min="3" max="3" width="29.42578125" bestFit="1" customWidth="1"/>
    <col min="4" max="4" width="25.7109375" customWidth="1"/>
    <col min="5" max="5" width="30.140625" bestFit="1" customWidth="1"/>
    <col min="6" max="6" width="43.140625" bestFit="1" customWidth="1"/>
    <col min="7" max="8" width="23.7109375" customWidth="1"/>
    <col min="9" max="9" width="15" customWidth="1"/>
    <col min="10" max="10" width="11.5703125" customWidth="1"/>
    <col min="11" max="11" width="27.140625" customWidth="1"/>
  </cols>
  <sheetData>
    <row r="1" spans="1:11" ht="27" thickBot="1">
      <c r="A1" s="250" t="s">
        <v>111</v>
      </c>
      <c r="B1" s="251"/>
      <c r="C1" s="251"/>
      <c r="D1" s="251"/>
      <c r="E1" s="251"/>
      <c r="F1" s="251"/>
      <c r="G1" s="251"/>
      <c r="H1" s="252"/>
    </row>
    <row r="2" spans="1:11" ht="15.75" thickBot="1"/>
    <row r="3" spans="1:11" ht="15.75" customHeight="1">
      <c r="A3" s="124"/>
      <c r="B3" s="124"/>
      <c r="C3" s="124"/>
      <c r="D3" s="124"/>
      <c r="E3" s="124"/>
      <c r="F3" s="124"/>
      <c r="G3" s="124"/>
      <c r="H3" s="124"/>
      <c r="J3" s="40" t="s">
        <v>16</v>
      </c>
      <c r="K3" s="1"/>
    </row>
    <row r="4" spans="1:11" ht="15.75" thickBot="1">
      <c r="J4" s="41"/>
      <c r="K4" s="1" t="s">
        <v>112</v>
      </c>
    </row>
    <row r="5" spans="1:11" ht="30" customHeight="1" thickBot="1">
      <c r="A5" s="306" t="s">
        <v>113</v>
      </c>
      <c r="B5" s="307"/>
      <c r="C5" s="307"/>
      <c r="D5" s="307"/>
      <c r="E5" s="307"/>
      <c r="F5" s="307"/>
      <c r="G5" s="307"/>
      <c r="H5" s="308"/>
      <c r="J5" s="44"/>
      <c r="K5" s="1" t="s">
        <v>114</v>
      </c>
    </row>
    <row r="6" spans="1:11" ht="15.75" thickBot="1">
      <c r="H6" s="122"/>
    </row>
    <row r="7" spans="1:11" ht="30" customHeight="1" thickBot="1">
      <c r="A7" s="327" t="s">
        <v>96</v>
      </c>
      <c r="B7" s="328"/>
      <c r="C7" s="328"/>
      <c r="D7" s="328"/>
      <c r="E7" s="328"/>
      <c r="F7" s="328"/>
      <c r="G7" s="328"/>
      <c r="H7" s="329"/>
      <c r="J7" t="s">
        <v>115</v>
      </c>
    </row>
    <row r="8" spans="1:11" ht="30" customHeight="1" thickBot="1">
      <c r="A8" s="111" t="s">
        <v>116</v>
      </c>
      <c r="B8" s="112" t="s">
        <v>47</v>
      </c>
      <c r="C8" s="112" t="s">
        <v>117</v>
      </c>
      <c r="D8" s="113" t="s">
        <v>118</v>
      </c>
      <c r="E8" s="114" t="s">
        <v>119</v>
      </c>
      <c r="F8" s="112" t="s">
        <v>120</v>
      </c>
      <c r="G8" s="115" t="s">
        <v>121</v>
      </c>
      <c r="H8" s="111" t="s">
        <v>122</v>
      </c>
    </row>
    <row r="9" spans="1:11">
      <c r="A9" s="107" t="str">
        <f>IF('Dépenses matérielles'!B15&lt;&gt;0,'Dépenses matérielles'!B15,"")</f>
        <v/>
      </c>
      <c r="B9" s="129" t="str">
        <f>IF('Dépenses matérielles'!C15&lt;&gt;0,'Dépenses matérielles'!C15,"")</f>
        <v/>
      </c>
      <c r="C9" s="129" t="str">
        <f>IF('Dépenses matérielles'!D15&lt;&gt;0,'Dépenses matérielles'!D15,"")</f>
        <v/>
      </c>
      <c r="D9" s="128" t="str">
        <f>IF('Dépenses matérielles'!H15&lt;&gt;0,'Dépenses matérielles'!H15,"")</f>
        <v/>
      </c>
      <c r="E9" s="101"/>
      <c r="F9" s="126"/>
      <c r="G9" s="131"/>
      <c r="H9" s="109"/>
      <c r="K9" s="84" t="s">
        <v>123</v>
      </c>
    </row>
    <row r="10" spans="1:11">
      <c r="A10" s="108" t="str">
        <f>IF('Dépenses matérielles'!B16&lt;&gt;0,'Dépenses matérielles'!B16,"")</f>
        <v/>
      </c>
      <c r="B10" s="130" t="str">
        <f>IF('Dépenses matérielles'!C16&lt;&gt;0,'Dépenses matérielles'!C16,"")</f>
        <v/>
      </c>
      <c r="C10" s="130" t="str">
        <f>IF('Dépenses matérielles'!D16&lt;&gt;0,'Dépenses matérielles'!D16,"")</f>
        <v/>
      </c>
      <c r="D10" s="87" t="str">
        <f>IF('Dépenses matérielles'!H16&lt;&gt;0,'Dépenses matérielles'!H16,"")</f>
        <v/>
      </c>
      <c r="E10" s="86"/>
      <c r="F10" s="127"/>
      <c r="G10" s="132"/>
      <c r="H10" s="110"/>
      <c r="K10" s="84" t="s">
        <v>124</v>
      </c>
    </row>
    <row r="11" spans="1:11">
      <c r="A11" s="108" t="str">
        <f>IF('Dépenses matérielles'!B17&lt;&gt;0,'Dépenses matérielles'!B17,"")</f>
        <v/>
      </c>
      <c r="B11" s="130" t="str">
        <f>IF('Dépenses matérielles'!C17&lt;&gt;0,'Dépenses matérielles'!C17,"")</f>
        <v/>
      </c>
      <c r="C11" s="130" t="str">
        <f>IF('Dépenses matérielles'!D17&lt;&gt;0,'Dépenses matérielles'!D17,"")</f>
        <v/>
      </c>
      <c r="D11" s="87" t="str">
        <f>IF('Dépenses matérielles'!H17&lt;&gt;0,'Dépenses matérielles'!H17,"")</f>
        <v/>
      </c>
      <c r="E11" s="86"/>
      <c r="F11" s="127"/>
      <c r="G11" s="132"/>
      <c r="H11" s="110"/>
      <c r="K11" s="84" t="s">
        <v>125</v>
      </c>
    </row>
    <row r="12" spans="1:11">
      <c r="A12" s="108" t="str">
        <f>IF('Dépenses matérielles'!B18&lt;&gt;0,'Dépenses matérielles'!B18,"")</f>
        <v/>
      </c>
      <c r="B12" s="130" t="str">
        <f>IF('Dépenses matérielles'!C18&lt;&gt;0,'Dépenses matérielles'!C18,"")</f>
        <v/>
      </c>
      <c r="C12" s="130" t="str">
        <f>IF('Dépenses matérielles'!D18&lt;&gt;0,'Dépenses matérielles'!D18,"")</f>
        <v/>
      </c>
      <c r="D12" s="87" t="str">
        <f>IF('Dépenses matérielles'!H18&lt;&gt;0,'Dépenses matérielles'!H18,"")</f>
        <v/>
      </c>
      <c r="E12" s="86"/>
      <c r="F12" s="127"/>
      <c r="G12" s="132"/>
      <c r="H12" s="110"/>
      <c r="K12" s="84" t="s">
        <v>126</v>
      </c>
    </row>
    <row r="13" spans="1:11">
      <c r="A13" s="108" t="str">
        <f>IF('Dépenses matérielles'!B19&lt;&gt;0,'Dépenses matérielles'!B19,"")</f>
        <v/>
      </c>
      <c r="B13" s="130" t="str">
        <f>IF('Dépenses matérielles'!C19&lt;&gt;0,'Dépenses matérielles'!C19,"")</f>
        <v/>
      </c>
      <c r="C13" s="130" t="str">
        <f>IF('Dépenses matérielles'!D19&lt;&gt;0,'Dépenses matérielles'!D19,"")</f>
        <v/>
      </c>
      <c r="D13" s="87" t="str">
        <f>IF('Dépenses matérielles'!H19&lt;&gt;0,'Dépenses matérielles'!H19,"")</f>
        <v/>
      </c>
      <c r="E13" s="86"/>
      <c r="F13" s="127"/>
      <c r="G13" s="132"/>
      <c r="H13" s="110"/>
      <c r="K13" s="84" t="s">
        <v>127</v>
      </c>
    </row>
    <row r="14" spans="1:11">
      <c r="A14" s="108" t="str">
        <f>IF('Dépenses matérielles'!B20&lt;&gt;0,'Dépenses matérielles'!B20,"")</f>
        <v/>
      </c>
      <c r="B14" s="130" t="str">
        <f>IF('Dépenses matérielles'!C20&lt;&gt;0,'Dépenses matérielles'!C20,"")</f>
        <v/>
      </c>
      <c r="C14" s="130" t="str">
        <f>IF('Dépenses matérielles'!D20&lt;&gt;0,'Dépenses matérielles'!D20,"")</f>
        <v/>
      </c>
      <c r="D14" s="87" t="str">
        <f>IF('Dépenses matérielles'!H20&lt;&gt;0,'Dépenses matérielles'!H20,"")</f>
        <v/>
      </c>
      <c r="E14" s="86"/>
      <c r="F14" s="127"/>
      <c r="G14" s="132"/>
      <c r="H14" s="110"/>
      <c r="K14" s="84"/>
    </row>
    <row r="15" spans="1:11">
      <c r="A15" s="108" t="str">
        <f>IF('Dépenses matérielles'!B21&lt;&gt;0,'Dépenses matérielles'!B21,"")</f>
        <v/>
      </c>
      <c r="B15" s="130" t="str">
        <f>IF('Dépenses matérielles'!C21&lt;&gt;0,'Dépenses matérielles'!C21,"")</f>
        <v/>
      </c>
      <c r="C15" s="130" t="str">
        <f>IF('Dépenses matérielles'!D21&lt;&gt;0,'Dépenses matérielles'!D21,"")</f>
        <v/>
      </c>
      <c r="D15" s="87" t="str">
        <f>IF('Dépenses matérielles'!H21&lt;&gt;0,'Dépenses matérielles'!H21,"")</f>
        <v/>
      </c>
      <c r="E15" s="86"/>
      <c r="F15" s="127"/>
      <c r="G15" s="132"/>
      <c r="H15" s="110"/>
      <c r="K15" s="84"/>
    </row>
    <row r="16" spans="1:11">
      <c r="A16" s="108" t="str">
        <f>IF('Dépenses matérielles'!B22&lt;&gt;0,'Dépenses matérielles'!B22,"")</f>
        <v/>
      </c>
      <c r="B16" s="130" t="str">
        <f>IF('Dépenses matérielles'!C22&lt;&gt;0,'Dépenses matérielles'!C22,"")</f>
        <v/>
      </c>
      <c r="C16" s="130" t="str">
        <f>IF('Dépenses matérielles'!D22&lt;&gt;0,'Dépenses matérielles'!D22,"")</f>
        <v/>
      </c>
      <c r="D16" s="87" t="str">
        <f>IF('Dépenses matérielles'!H22&lt;&gt;0,'Dépenses matérielles'!H22,"")</f>
        <v/>
      </c>
      <c r="E16" s="86"/>
      <c r="F16" s="127"/>
      <c r="G16" s="132"/>
      <c r="H16" s="110"/>
      <c r="K16" s="84"/>
    </row>
    <row r="17" spans="1:11">
      <c r="A17" s="108" t="str">
        <f>IF('Dépenses matérielles'!B23&lt;&gt;0,'Dépenses matérielles'!B23,"")</f>
        <v/>
      </c>
      <c r="B17" s="130" t="str">
        <f>IF('Dépenses matérielles'!C23&lt;&gt;0,'Dépenses matérielles'!C23,"")</f>
        <v/>
      </c>
      <c r="C17" s="130" t="str">
        <f>IF('Dépenses matérielles'!D23&lt;&gt;0,'Dépenses matérielles'!D23,"")</f>
        <v/>
      </c>
      <c r="D17" s="87" t="str">
        <f>IF('Dépenses matérielles'!H23&lt;&gt;0,'Dépenses matérielles'!H23,"")</f>
        <v/>
      </c>
      <c r="E17" s="86"/>
      <c r="F17" s="127"/>
      <c r="G17" s="132"/>
      <c r="H17" s="110"/>
      <c r="K17" s="84"/>
    </row>
    <row r="18" spans="1:11">
      <c r="A18" s="108" t="str">
        <f>IF('Dépenses matérielles'!B24&lt;&gt;0,'Dépenses matérielles'!B24,"")</f>
        <v/>
      </c>
      <c r="B18" s="130" t="str">
        <f>IF('Dépenses matérielles'!C24&lt;&gt;0,'Dépenses matérielles'!C24,"")</f>
        <v/>
      </c>
      <c r="C18" s="130" t="str">
        <f>IF('Dépenses matérielles'!D24&lt;&gt;0,'Dépenses matérielles'!D24,"")</f>
        <v/>
      </c>
      <c r="D18" s="87" t="str">
        <f>IF('Dépenses matérielles'!H24&lt;&gt;0,'Dépenses matérielles'!H24,"")</f>
        <v/>
      </c>
      <c r="E18" s="86"/>
      <c r="F18" s="127"/>
      <c r="G18" s="132"/>
      <c r="H18" s="110"/>
      <c r="K18" s="84"/>
    </row>
    <row r="19" spans="1:11">
      <c r="A19" s="108" t="str">
        <f>IF('Dépenses matérielles'!B25&lt;&gt;0,'Dépenses matérielles'!B25,"")</f>
        <v/>
      </c>
      <c r="B19" s="130" t="str">
        <f>IF('Dépenses matérielles'!C25&lt;&gt;0,'Dépenses matérielles'!C25,"")</f>
        <v/>
      </c>
      <c r="C19" s="130" t="str">
        <f>IF('Dépenses matérielles'!D25&lt;&gt;0,'Dépenses matérielles'!D25,"")</f>
        <v/>
      </c>
      <c r="D19" s="87" t="str">
        <f>IF('Dépenses matérielles'!H25&lt;&gt;0,'Dépenses matérielles'!H25,"")</f>
        <v/>
      </c>
      <c r="E19" s="86"/>
      <c r="F19" s="127"/>
      <c r="G19" s="132"/>
      <c r="H19" s="110"/>
      <c r="K19" s="84"/>
    </row>
    <row r="20" spans="1:11">
      <c r="A20" s="108" t="str">
        <f>IF('Dépenses matérielles'!B26&lt;&gt;0,'Dépenses matérielles'!B26,"")</f>
        <v/>
      </c>
      <c r="B20" s="130" t="str">
        <f>IF('Dépenses matérielles'!C26&lt;&gt;0,'Dépenses matérielles'!C26,"")</f>
        <v/>
      </c>
      <c r="C20" s="130" t="str">
        <f>IF('Dépenses matérielles'!D26&lt;&gt;0,'Dépenses matérielles'!D26,"")</f>
        <v/>
      </c>
      <c r="D20" s="87" t="str">
        <f>IF('Dépenses matérielles'!H26&lt;&gt;0,'Dépenses matérielles'!H26,"")</f>
        <v/>
      </c>
      <c r="E20" s="86"/>
      <c r="F20" s="127"/>
      <c r="G20" s="132"/>
      <c r="H20" s="110"/>
      <c r="K20" s="84"/>
    </row>
    <row r="21" spans="1:11">
      <c r="A21" s="108" t="str">
        <f>IF('Dépenses matérielles'!B27&lt;&gt;0,'Dépenses matérielles'!B27,"")</f>
        <v/>
      </c>
      <c r="B21" s="130" t="str">
        <f>IF('Dépenses matérielles'!C27&lt;&gt;0,'Dépenses matérielles'!C27,"")</f>
        <v/>
      </c>
      <c r="C21" s="130" t="str">
        <f>IF('Dépenses matérielles'!D27&lt;&gt;0,'Dépenses matérielles'!D27,"")</f>
        <v/>
      </c>
      <c r="D21" s="87" t="str">
        <f>IF('Dépenses matérielles'!H27&lt;&gt;0,'Dépenses matérielles'!H27,"")</f>
        <v/>
      </c>
      <c r="E21" s="86"/>
      <c r="F21" s="127"/>
      <c r="G21" s="132"/>
      <c r="H21" s="110"/>
      <c r="K21" s="84"/>
    </row>
    <row r="22" spans="1:11">
      <c r="A22" s="108" t="str">
        <f>IF('Dépenses matérielles'!B28&lt;&gt;0,'Dépenses matérielles'!B28,"")</f>
        <v/>
      </c>
      <c r="B22" s="130" t="str">
        <f>IF('Dépenses matérielles'!C28&lt;&gt;0,'Dépenses matérielles'!C28,"")</f>
        <v/>
      </c>
      <c r="C22" s="130" t="str">
        <f>IF('Dépenses matérielles'!D28&lt;&gt;0,'Dépenses matérielles'!D28,"")</f>
        <v/>
      </c>
      <c r="D22" s="87" t="str">
        <f>IF('Dépenses matérielles'!H28&lt;&gt;0,'Dépenses matérielles'!H28,"")</f>
        <v/>
      </c>
      <c r="E22" s="86"/>
      <c r="F22" s="127"/>
      <c r="G22" s="132"/>
      <c r="H22" s="110"/>
      <c r="K22" s="84"/>
    </row>
    <row r="23" spans="1:11">
      <c r="A23" s="108" t="str">
        <f>IF('Dépenses matérielles'!B29&lt;&gt;0,'Dépenses matérielles'!B29,"")</f>
        <v/>
      </c>
      <c r="B23" s="130" t="str">
        <f>IF('Dépenses matérielles'!C29&lt;&gt;0,'Dépenses matérielles'!C29,"")</f>
        <v/>
      </c>
      <c r="C23" s="130" t="str">
        <f>IF('Dépenses matérielles'!D29&lt;&gt;0,'Dépenses matérielles'!D29,"")</f>
        <v/>
      </c>
      <c r="D23" s="87" t="str">
        <f>IF('Dépenses matérielles'!H29&lt;&gt;0,'Dépenses matérielles'!H29,"")</f>
        <v/>
      </c>
      <c r="E23" s="86"/>
      <c r="F23" s="127"/>
      <c r="G23" s="132"/>
      <c r="H23" s="110"/>
      <c r="K23" s="84"/>
    </row>
    <row r="24" spans="1:11">
      <c r="A24" s="108" t="str">
        <f>IF('Dépenses matérielles'!B30&lt;&gt;0,'Dépenses matérielles'!B30,"")</f>
        <v/>
      </c>
      <c r="B24" s="158" t="str">
        <f>IF('Dépenses matérielles'!C30&lt;&gt;0,'Dépenses matérielles'!C30,"")</f>
        <v/>
      </c>
      <c r="C24" s="158" t="str">
        <f>IF('Dépenses matérielles'!D30&lt;&gt;0,'Dépenses matérielles'!D30,"")</f>
        <v/>
      </c>
      <c r="D24" s="159" t="str">
        <f>IF('Dépenses matérielles'!H30&lt;&gt;0,'Dépenses matérielles'!H30,"")</f>
        <v/>
      </c>
      <c r="E24" s="86"/>
      <c r="F24" s="161"/>
      <c r="G24" s="155"/>
      <c r="H24" s="110"/>
      <c r="K24" s="84" t="s">
        <v>123</v>
      </c>
    </row>
    <row r="25" spans="1:11">
      <c r="A25" s="108" t="str">
        <f>IF('Dépenses matérielles'!B31&lt;&gt;0,'Dépenses matérielles'!B31,"")</f>
        <v/>
      </c>
      <c r="B25" s="158" t="str">
        <f>IF('Dépenses matérielles'!C31&lt;&gt;0,'Dépenses matérielles'!C31,"")</f>
        <v/>
      </c>
      <c r="C25" s="158" t="str">
        <f>IF('Dépenses matérielles'!D31&lt;&gt;0,'Dépenses matérielles'!D31,"")</f>
        <v/>
      </c>
      <c r="D25" s="159" t="str">
        <f>IF('Dépenses matérielles'!H31&lt;&gt;0,'Dépenses matérielles'!H31,"")</f>
        <v/>
      </c>
      <c r="E25" s="86"/>
      <c r="F25" s="161"/>
      <c r="G25" s="155"/>
      <c r="H25" s="110"/>
      <c r="K25" s="84" t="s">
        <v>124</v>
      </c>
    </row>
    <row r="26" spans="1:11">
      <c r="A26" s="108" t="str">
        <f>IF('Dépenses matérielles'!B32&lt;&gt;0,'Dépenses matérielles'!B32,"")</f>
        <v/>
      </c>
      <c r="B26" s="158" t="str">
        <f>IF('Dépenses matérielles'!C32&lt;&gt;0,'Dépenses matérielles'!C32,"")</f>
        <v/>
      </c>
      <c r="C26" s="158" t="str">
        <f>IF('Dépenses matérielles'!D32&lt;&gt;0,'Dépenses matérielles'!D32,"")</f>
        <v/>
      </c>
      <c r="D26" s="159" t="str">
        <f>IF('Dépenses matérielles'!H32&lt;&gt;0,'Dépenses matérielles'!H32,"")</f>
        <v/>
      </c>
      <c r="E26" s="86"/>
      <c r="F26" s="161"/>
      <c r="G26" s="155"/>
      <c r="H26" s="110"/>
      <c r="K26" s="84" t="s">
        <v>125</v>
      </c>
    </row>
    <row r="27" spans="1:11">
      <c r="A27" s="108" t="str">
        <f>IF('Dépenses matérielles'!B33&lt;&gt;0,'Dépenses matérielles'!B33,"")</f>
        <v/>
      </c>
      <c r="B27" s="158" t="str">
        <f>IF('Dépenses matérielles'!C33&lt;&gt;0,'Dépenses matérielles'!C33,"")</f>
        <v/>
      </c>
      <c r="C27" s="158" t="str">
        <f>IF('Dépenses matérielles'!D33&lt;&gt;0,'Dépenses matérielles'!D33,"")</f>
        <v/>
      </c>
      <c r="D27" s="159" t="str">
        <f>IF('Dépenses matérielles'!H33&lt;&gt;0,'Dépenses matérielles'!H33,"")</f>
        <v/>
      </c>
      <c r="E27" s="86"/>
      <c r="F27" s="161"/>
      <c r="G27" s="155"/>
      <c r="H27" s="110"/>
      <c r="K27" s="84" t="s">
        <v>126</v>
      </c>
    </row>
    <row r="28" spans="1:11">
      <c r="A28" s="108" t="str">
        <f>IF('Dépenses matérielles'!B34&lt;&gt;0,'Dépenses matérielles'!B34,"")</f>
        <v/>
      </c>
      <c r="B28" s="158" t="str">
        <f>IF('Dépenses matérielles'!C34&lt;&gt;0,'Dépenses matérielles'!C34,"")</f>
        <v/>
      </c>
      <c r="C28" s="158" t="str">
        <f>IF('Dépenses matérielles'!D34&lt;&gt;0,'Dépenses matérielles'!D34,"")</f>
        <v/>
      </c>
      <c r="D28" s="159" t="str">
        <f>IF('Dépenses matérielles'!H34&lt;&gt;0,'Dépenses matérielles'!H34,"")</f>
        <v/>
      </c>
      <c r="E28" s="86"/>
      <c r="F28" s="161"/>
      <c r="G28" s="155"/>
      <c r="H28" s="110"/>
      <c r="K28" s="84" t="s">
        <v>127</v>
      </c>
    </row>
    <row r="29" spans="1:11">
      <c r="A29" s="108" t="str">
        <f>IF('Dépenses matérielles'!B35&lt;&gt;0,'Dépenses matérielles'!B35,"")</f>
        <v/>
      </c>
      <c r="B29" s="158" t="str">
        <f>IF('Dépenses matérielles'!C35&lt;&gt;0,'Dépenses matérielles'!C35,"")</f>
        <v/>
      </c>
      <c r="C29" s="158" t="str">
        <f>IF('Dépenses matérielles'!D35&lt;&gt;0,'Dépenses matérielles'!D35,"")</f>
        <v/>
      </c>
      <c r="D29" s="159" t="str">
        <f>IF('Dépenses matérielles'!H35&lt;&gt;0,'Dépenses matérielles'!H35,"")</f>
        <v/>
      </c>
      <c r="E29" s="86"/>
      <c r="F29" s="161"/>
      <c r="G29" s="155"/>
      <c r="H29" s="110"/>
      <c r="K29" s="84"/>
    </row>
    <row r="30" spans="1:11">
      <c r="A30" s="108" t="str">
        <f>IF('Dépenses matérielles'!B36&lt;&gt;0,'Dépenses matérielles'!B36,"")</f>
        <v/>
      </c>
      <c r="B30" s="158" t="str">
        <f>IF('Dépenses matérielles'!C36&lt;&gt;0,'Dépenses matérielles'!C36,"")</f>
        <v/>
      </c>
      <c r="C30" s="158" t="str">
        <f>IF('Dépenses matérielles'!D36&lt;&gt;0,'Dépenses matérielles'!D36,"")</f>
        <v/>
      </c>
      <c r="D30" s="159" t="str">
        <f>IF('Dépenses matérielles'!H36&lt;&gt;0,'Dépenses matérielles'!H36,"")</f>
        <v/>
      </c>
      <c r="E30" s="86"/>
      <c r="F30" s="161"/>
      <c r="G30" s="155"/>
      <c r="H30" s="110"/>
      <c r="K30" s="84"/>
    </row>
    <row r="31" spans="1:11">
      <c r="A31" s="108" t="str">
        <f>IF('Dépenses matérielles'!B37&lt;&gt;0,'Dépenses matérielles'!B37,"")</f>
        <v/>
      </c>
      <c r="B31" s="158" t="str">
        <f>IF('Dépenses matérielles'!C37&lt;&gt;0,'Dépenses matérielles'!C37,"")</f>
        <v/>
      </c>
      <c r="C31" s="158" t="str">
        <f>IF('Dépenses matérielles'!D37&lt;&gt;0,'Dépenses matérielles'!D37,"")</f>
        <v/>
      </c>
      <c r="D31" s="159" t="str">
        <f>IF('Dépenses matérielles'!H37&lt;&gt;0,'Dépenses matérielles'!H37,"")</f>
        <v/>
      </c>
      <c r="E31" s="86"/>
      <c r="F31" s="161"/>
      <c r="G31" s="155"/>
      <c r="H31" s="110"/>
      <c r="K31" s="84"/>
    </row>
    <row r="32" spans="1:11">
      <c r="A32" s="108" t="str">
        <f>IF('Dépenses matérielles'!B38&lt;&gt;0,'Dépenses matérielles'!B38,"")</f>
        <v/>
      </c>
      <c r="B32" s="158" t="str">
        <f>IF('Dépenses matérielles'!C38&lt;&gt;0,'Dépenses matérielles'!C38,"")</f>
        <v/>
      </c>
      <c r="C32" s="158" t="str">
        <f>IF('Dépenses matérielles'!D38&lt;&gt;0,'Dépenses matérielles'!D38,"")</f>
        <v/>
      </c>
      <c r="D32" s="159" t="str">
        <f>IF('Dépenses matérielles'!H38&lt;&gt;0,'Dépenses matérielles'!H38,"")</f>
        <v/>
      </c>
      <c r="E32" s="86"/>
      <c r="F32" s="161"/>
      <c r="G32" s="155"/>
      <c r="H32" s="110"/>
      <c r="K32" s="84"/>
    </row>
    <row r="33" spans="1:11">
      <c r="A33" s="108" t="str">
        <f>IF('Dépenses matérielles'!B39&lt;&gt;0,'Dépenses matérielles'!B39,"")</f>
        <v/>
      </c>
      <c r="B33" s="158" t="str">
        <f>IF('Dépenses matérielles'!C39&lt;&gt;0,'Dépenses matérielles'!C39,"")</f>
        <v/>
      </c>
      <c r="C33" s="158" t="str">
        <f>IF('Dépenses matérielles'!D39&lt;&gt;0,'Dépenses matérielles'!D39,"")</f>
        <v/>
      </c>
      <c r="D33" s="159" t="str">
        <f>IF('Dépenses matérielles'!H39&lt;&gt;0,'Dépenses matérielles'!H39,"")</f>
        <v/>
      </c>
      <c r="E33" s="86"/>
      <c r="F33" s="161"/>
      <c r="G33" s="155"/>
      <c r="H33" s="110"/>
      <c r="K33" s="84"/>
    </row>
    <row r="34" spans="1:11">
      <c r="A34" s="108" t="str">
        <f>IF('Dépenses matérielles'!B40&lt;&gt;0,'Dépenses matérielles'!B40,"")</f>
        <v/>
      </c>
      <c r="B34" s="158" t="str">
        <f>IF('Dépenses matérielles'!C40&lt;&gt;0,'Dépenses matérielles'!C40,"")</f>
        <v/>
      </c>
      <c r="C34" s="158" t="str">
        <f>IF('Dépenses matérielles'!D40&lt;&gt;0,'Dépenses matérielles'!D40,"")</f>
        <v/>
      </c>
      <c r="D34" s="159" t="str">
        <f>IF('Dépenses matérielles'!H40&lt;&gt;0,'Dépenses matérielles'!H40,"")</f>
        <v/>
      </c>
      <c r="E34" s="86"/>
      <c r="F34" s="161"/>
      <c r="G34" s="155"/>
      <c r="H34" s="110"/>
      <c r="K34" s="84"/>
    </row>
    <row r="35" spans="1:11">
      <c r="A35" s="108" t="str">
        <f>IF('Dépenses matérielles'!B41&lt;&gt;0,'Dépenses matérielles'!B41,"")</f>
        <v/>
      </c>
      <c r="B35" s="158" t="str">
        <f>IF('Dépenses matérielles'!C41&lt;&gt;0,'Dépenses matérielles'!C41,"")</f>
        <v/>
      </c>
      <c r="C35" s="158" t="str">
        <f>IF('Dépenses matérielles'!D41&lt;&gt;0,'Dépenses matérielles'!D41,"")</f>
        <v/>
      </c>
      <c r="D35" s="159" t="str">
        <f>IF('Dépenses matérielles'!H41&lt;&gt;0,'Dépenses matérielles'!H41,"")</f>
        <v/>
      </c>
      <c r="E35" s="86"/>
      <c r="F35" s="161"/>
      <c r="G35" s="155"/>
      <c r="H35" s="110"/>
      <c r="K35" s="84"/>
    </row>
    <row r="36" spans="1:11">
      <c r="A36" s="108" t="str">
        <f>IF('Dépenses matérielles'!B42&lt;&gt;0,'Dépenses matérielles'!B42,"")</f>
        <v/>
      </c>
      <c r="B36" s="158" t="str">
        <f>IF('Dépenses matérielles'!C42&lt;&gt;0,'Dépenses matérielles'!C42,"")</f>
        <v/>
      </c>
      <c r="C36" s="158" t="str">
        <f>IF('Dépenses matérielles'!D42&lt;&gt;0,'Dépenses matérielles'!D42,"")</f>
        <v/>
      </c>
      <c r="D36" s="159" t="str">
        <f>IF('Dépenses matérielles'!H42&lt;&gt;0,'Dépenses matérielles'!H42,"")</f>
        <v/>
      </c>
      <c r="E36" s="86"/>
      <c r="F36" s="161"/>
      <c r="G36" s="155"/>
      <c r="H36" s="110"/>
      <c r="K36" s="84"/>
    </row>
    <row r="37" spans="1:11">
      <c r="A37" s="108" t="str">
        <f>IF('Dépenses matérielles'!B43&lt;&gt;0,'Dépenses matérielles'!B43,"")</f>
        <v/>
      </c>
      <c r="B37" s="158" t="str">
        <f>IF('Dépenses matérielles'!C43&lt;&gt;0,'Dépenses matérielles'!C43,"")</f>
        <v/>
      </c>
      <c r="C37" s="158" t="str">
        <f>IF('Dépenses matérielles'!D43&lt;&gt;0,'Dépenses matérielles'!D43,"")</f>
        <v/>
      </c>
      <c r="D37" s="159" t="str">
        <f>IF('Dépenses matérielles'!H43&lt;&gt;0,'Dépenses matérielles'!H43,"")</f>
        <v/>
      </c>
      <c r="E37" s="86"/>
      <c r="F37" s="161"/>
      <c r="G37" s="155"/>
      <c r="H37" s="110"/>
      <c r="K37" s="84"/>
    </row>
    <row r="38" spans="1:11" ht="15.75" thickBot="1">
      <c r="A38" s="108" t="str">
        <f>IF('Dépenses matérielles'!B44&lt;&gt;0,'Dépenses matérielles'!B44,"")</f>
        <v/>
      </c>
      <c r="B38" s="135" t="str">
        <f>IF('Dépenses matérielles'!C44&lt;&gt;0,'Dépenses matérielles'!C44,"")</f>
        <v/>
      </c>
      <c r="C38" s="135" t="str">
        <f>IF('Dépenses matérielles'!D44&lt;&gt;0,'Dépenses matérielles'!D44,"")</f>
        <v/>
      </c>
      <c r="D38" s="160" t="str">
        <f>IF('Dépenses matérielles'!H44&lt;&gt;0,'Dépenses matérielles'!H44,"")</f>
        <v/>
      </c>
      <c r="E38" s="162"/>
      <c r="F38" s="163"/>
      <c r="G38" s="155"/>
      <c r="H38" s="110"/>
      <c r="K38" s="84"/>
    </row>
    <row r="39" spans="1:11" ht="15.75" thickBot="1">
      <c r="A39" s="321" t="s">
        <v>128</v>
      </c>
      <c r="B39" s="322"/>
      <c r="C39" s="323"/>
      <c r="D39" s="157">
        <f>SUM(D9:D38)</f>
        <v>0</v>
      </c>
      <c r="E39" s="333"/>
      <c r="F39" s="334"/>
      <c r="G39" s="156">
        <f>SUM(G9:G38)</f>
        <v>0</v>
      </c>
      <c r="H39" s="156">
        <f>SUM(H9:H38)</f>
        <v>0</v>
      </c>
    </row>
    <row r="40" spans="1:11" ht="15.75" thickBot="1">
      <c r="H40" s="122"/>
    </row>
    <row r="41" spans="1:11" ht="30" customHeight="1" thickBot="1">
      <c r="A41" s="330" t="s">
        <v>129</v>
      </c>
      <c r="B41" s="331"/>
      <c r="C41" s="331"/>
      <c r="D41" s="331"/>
      <c r="E41" s="331"/>
      <c r="F41" s="331"/>
      <c r="G41" s="331"/>
      <c r="H41" s="332"/>
    </row>
    <row r="42" spans="1:11" ht="30" customHeight="1" thickBot="1">
      <c r="A42" s="111" t="s">
        <v>116</v>
      </c>
      <c r="B42" s="112" t="s">
        <v>47</v>
      </c>
      <c r="C42" s="112" t="s">
        <v>117</v>
      </c>
      <c r="D42" s="113" t="s">
        <v>118</v>
      </c>
      <c r="E42" s="114" t="s">
        <v>119</v>
      </c>
      <c r="F42" s="112" t="s">
        <v>120</v>
      </c>
      <c r="G42" s="115" t="s">
        <v>121</v>
      </c>
      <c r="H42" s="111" t="s">
        <v>122</v>
      </c>
    </row>
    <row r="43" spans="1:11">
      <c r="A43" s="173" t="str">
        <f>IF('Dépenses Immatérielles'!B15&lt;&gt;0,'Dépenses Immatérielles'!B15,"")</f>
        <v/>
      </c>
      <c r="B43" s="174" t="str">
        <f>IF('Dépenses Immatérielles'!C15&lt;&gt;0,'Dépenses Immatérielles'!C15,"")</f>
        <v/>
      </c>
      <c r="C43" s="174" t="str">
        <f>IF('Dépenses Immatérielles'!D15&lt;&gt;0,'Dépenses Immatérielles'!D15,"")</f>
        <v/>
      </c>
      <c r="D43" s="175" t="str">
        <f>IF('Dépenses Immatérielles'!G15&lt;&gt;0,'Dépenses Immatérielles'!G15,"")</f>
        <v/>
      </c>
      <c r="E43" s="164"/>
      <c r="F43" s="165"/>
      <c r="G43" s="133"/>
      <c r="H43" s="133"/>
    </row>
    <row r="44" spans="1:11">
      <c r="A44" s="176" t="str">
        <f>IF('Dépenses Immatérielles'!B16&lt;&gt;0,'Dépenses Immatérielles'!B16,"")</f>
        <v/>
      </c>
      <c r="B44" s="158" t="str">
        <f>IF('Dépenses Immatérielles'!C16&lt;&gt;0,'Dépenses Immatérielles'!C16,"")</f>
        <v/>
      </c>
      <c r="C44" s="158" t="str">
        <f>IF('Dépenses Immatérielles'!D16&lt;&gt;0,'Dépenses Immatérielles'!D16,"")</f>
        <v/>
      </c>
      <c r="D44" s="159" t="str">
        <f>IF('Dépenses Immatérielles'!G16&lt;&gt;0,'Dépenses Immatérielles'!G16,"")</f>
        <v/>
      </c>
      <c r="E44" s="166"/>
      <c r="F44" s="167"/>
      <c r="G44" s="134"/>
      <c r="H44" s="100"/>
    </row>
    <row r="45" spans="1:11">
      <c r="A45" s="176" t="str">
        <f>IF('Dépenses Immatérielles'!B17&lt;&gt;0,'Dépenses Immatérielles'!B17,"")</f>
        <v/>
      </c>
      <c r="B45" s="158" t="str">
        <f>IF('Dépenses Immatérielles'!C17&lt;&gt;0,'Dépenses Immatérielles'!C17,"")</f>
        <v/>
      </c>
      <c r="C45" s="158" t="str">
        <f>IF('Dépenses Immatérielles'!D17&lt;&gt;0,'Dépenses Immatérielles'!D17,"")</f>
        <v/>
      </c>
      <c r="D45" s="159" t="str">
        <f>IF('Dépenses Immatérielles'!G17&lt;&gt;0,'Dépenses Immatérielles'!G17,"")</f>
        <v/>
      </c>
      <c r="E45" s="166"/>
      <c r="F45" s="167"/>
      <c r="G45" s="134"/>
      <c r="H45" s="100"/>
    </row>
    <row r="46" spans="1:11">
      <c r="A46" s="176" t="str">
        <f>IF('Dépenses Immatérielles'!B17&lt;&gt;0,'Dépenses Immatérielles'!B17,"")</f>
        <v/>
      </c>
      <c r="B46" s="158" t="str">
        <f>IF('Dépenses Immatérielles'!C17&lt;&gt;0,'Dépenses Immatérielles'!C17,"")</f>
        <v/>
      </c>
      <c r="C46" s="158" t="str">
        <f>IF('Dépenses Immatérielles'!D17&lt;&gt;0,'Dépenses Immatérielles'!D17,"")</f>
        <v/>
      </c>
      <c r="D46" s="159" t="str">
        <f>IF('Dépenses Immatérielles'!G17&lt;&gt;0,'Dépenses Immatérielles'!G17,"")</f>
        <v/>
      </c>
      <c r="E46" s="166"/>
      <c r="F46" s="167"/>
      <c r="G46" s="134"/>
      <c r="H46" s="100"/>
    </row>
    <row r="47" spans="1:11">
      <c r="A47" s="176" t="str">
        <f>IF('Dépenses Immatérielles'!B18&lt;&gt;0,'Dépenses Immatérielles'!B18,"")</f>
        <v/>
      </c>
      <c r="B47" s="158" t="str">
        <f>IF('Dépenses Immatérielles'!C18&lt;&gt;0,'Dépenses Immatérielles'!C18,"")</f>
        <v/>
      </c>
      <c r="C47" s="158" t="str">
        <f>IF('Dépenses Immatérielles'!D18&lt;&gt;0,'Dépenses Immatérielles'!D18,"")</f>
        <v/>
      </c>
      <c r="D47" s="159" t="str">
        <f>IF('Dépenses Immatérielles'!G18&lt;&gt;0,'Dépenses Immatérielles'!G18,"")</f>
        <v/>
      </c>
      <c r="E47" s="166"/>
      <c r="F47" s="167"/>
      <c r="G47" s="134"/>
      <c r="H47" s="100"/>
    </row>
    <row r="48" spans="1:11">
      <c r="A48" s="176" t="str">
        <f>IF('Dépenses Immatérielles'!B20&lt;&gt;0,'Dépenses Immatérielles'!B20,"")</f>
        <v/>
      </c>
      <c r="B48" s="158" t="str">
        <f>IF('Dépenses Immatérielles'!C20&lt;&gt;0,'Dépenses Immatérielles'!C20,"")</f>
        <v/>
      </c>
      <c r="C48" s="158" t="str">
        <f>IF('Dépenses Immatérielles'!D20&lt;&gt;0,'Dépenses Immatérielles'!D20,"")</f>
        <v/>
      </c>
      <c r="D48" s="159" t="str">
        <f>IF('Dépenses Immatérielles'!G20&lt;&gt;0,'Dépenses Immatérielles'!G20,"")</f>
        <v/>
      </c>
      <c r="E48" s="166"/>
      <c r="F48" s="167"/>
      <c r="G48" s="168"/>
      <c r="H48" s="117"/>
    </row>
    <row r="49" spans="1:8">
      <c r="A49" s="176" t="str">
        <f>IF('Dépenses Immatérielles'!B21&lt;&gt;0,'Dépenses Immatérielles'!B21,"")</f>
        <v/>
      </c>
      <c r="B49" s="158" t="str">
        <f>IF('Dépenses Immatérielles'!C21&lt;&gt;0,'Dépenses Immatérielles'!C21,"")</f>
        <v/>
      </c>
      <c r="C49" s="158" t="str">
        <f>IF('Dépenses Immatérielles'!D21&lt;&gt;0,'Dépenses Immatérielles'!D21,"")</f>
        <v/>
      </c>
      <c r="D49" s="159" t="str">
        <f>IF('Dépenses Immatérielles'!G21&lt;&gt;0,'Dépenses Immatérielles'!G21,"")</f>
        <v/>
      </c>
      <c r="E49" s="166"/>
      <c r="F49" s="167"/>
      <c r="G49" s="168"/>
      <c r="H49" s="117"/>
    </row>
    <row r="50" spans="1:8">
      <c r="A50" s="176" t="str">
        <f>IF('Dépenses Immatérielles'!B22&lt;&gt;0,'Dépenses Immatérielles'!B22,"")</f>
        <v/>
      </c>
      <c r="B50" s="158" t="str">
        <f>IF('Dépenses Immatérielles'!C22&lt;&gt;0,'Dépenses Immatérielles'!C22,"")</f>
        <v/>
      </c>
      <c r="C50" s="158" t="str">
        <f>IF('Dépenses Immatérielles'!D22&lt;&gt;0,'Dépenses Immatérielles'!D22,"")</f>
        <v/>
      </c>
      <c r="D50" s="159" t="str">
        <f>IF('Dépenses Immatérielles'!G22&lt;&gt;0,'Dépenses Immatérielles'!G22,"")</f>
        <v/>
      </c>
      <c r="E50" s="166"/>
      <c r="F50" s="167"/>
      <c r="G50" s="168"/>
      <c r="H50" s="117"/>
    </row>
    <row r="51" spans="1:8">
      <c r="A51" s="176" t="str">
        <f>IF('Dépenses Immatérielles'!B22&lt;&gt;0,'Dépenses Immatérielles'!B22,"")</f>
        <v/>
      </c>
      <c r="B51" s="158" t="str">
        <f>IF('Dépenses Immatérielles'!C22&lt;&gt;0,'Dépenses Immatérielles'!C22,"")</f>
        <v/>
      </c>
      <c r="C51" s="158" t="str">
        <f>IF('Dépenses Immatérielles'!D22&lt;&gt;0,'Dépenses Immatérielles'!D22,"")</f>
        <v/>
      </c>
      <c r="D51" s="159" t="str">
        <f>IF('Dépenses Immatérielles'!G22&lt;&gt;0,'Dépenses Immatérielles'!G22,"")</f>
        <v/>
      </c>
      <c r="E51" s="166"/>
      <c r="F51" s="167"/>
      <c r="G51" s="168"/>
      <c r="H51" s="117"/>
    </row>
    <row r="52" spans="1:8">
      <c r="A52" s="176" t="str">
        <f>IF('Dépenses Immatérielles'!B23&lt;&gt;0,'Dépenses Immatérielles'!B23,"")</f>
        <v/>
      </c>
      <c r="B52" s="158" t="str">
        <f>IF('Dépenses Immatérielles'!C23&lt;&gt;0,'Dépenses Immatérielles'!C23,"")</f>
        <v/>
      </c>
      <c r="C52" s="158" t="str">
        <f>IF('Dépenses Immatérielles'!D23&lt;&gt;0,'Dépenses Immatérielles'!D23,"")</f>
        <v/>
      </c>
      <c r="D52" s="159" t="str">
        <f>IF('Dépenses Immatérielles'!G23&lt;&gt;0,'Dépenses Immatérielles'!G23,"")</f>
        <v/>
      </c>
      <c r="E52" s="166"/>
      <c r="F52" s="167"/>
      <c r="G52" s="168"/>
      <c r="H52" s="117"/>
    </row>
    <row r="53" spans="1:8">
      <c r="A53" s="176" t="str">
        <f>IF('Dépenses Immatérielles'!B25&lt;&gt;0,'Dépenses Immatérielles'!B25,"")</f>
        <v/>
      </c>
      <c r="B53" s="158" t="str">
        <f>IF('Dépenses Immatérielles'!C25&lt;&gt;0,'Dépenses Immatérielles'!C25,"")</f>
        <v/>
      </c>
      <c r="C53" s="158" t="str">
        <f>IF('Dépenses Immatérielles'!D25&lt;&gt;0,'Dépenses Immatérielles'!D25,"")</f>
        <v/>
      </c>
      <c r="D53" s="159" t="str">
        <f>IF('Dépenses Immatérielles'!G25&lt;&gt;0,'Dépenses Immatérielles'!G25,"")</f>
        <v/>
      </c>
      <c r="E53" s="166"/>
      <c r="F53" s="167"/>
      <c r="G53" s="168"/>
      <c r="H53" s="117"/>
    </row>
    <row r="54" spans="1:8">
      <c r="A54" s="176" t="str">
        <f>IF('Dépenses Immatérielles'!B26&lt;&gt;0,'Dépenses Immatérielles'!B26,"")</f>
        <v/>
      </c>
      <c r="B54" s="158" t="str">
        <f>IF('Dépenses Immatérielles'!C26&lt;&gt;0,'Dépenses Immatérielles'!C26,"")</f>
        <v/>
      </c>
      <c r="C54" s="158" t="str">
        <f>IF('Dépenses Immatérielles'!D26&lt;&gt;0,'Dépenses Immatérielles'!D26,"")</f>
        <v/>
      </c>
      <c r="D54" s="159" t="str">
        <f>IF('Dépenses Immatérielles'!G26&lt;&gt;0,'Dépenses Immatérielles'!G26,"")</f>
        <v/>
      </c>
      <c r="E54" s="166"/>
      <c r="F54" s="167"/>
      <c r="G54" s="168"/>
      <c r="H54" s="117"/>
    </row>
    <row r="55" spans="1:8">
      <c r="A55" s="176" t="str">
        <f>IF('Dépenses Immatérielles'!B27&lt;&gt;0,'Dépenses Immatérielles'!B27,"")</f>
        <v/>
      </c>
      <c r="B55" s="158" t="str">
        <f>IF('Dépenses Immatérielles'!C27&lt;&gt;0,'Dépenses Immatérielles'!C27,"")</f>
        <v/>
      </c>
      <c r="C55" s="158" t="str">
        <f>IF('Dépenses Immatérielles'!D27&lt;&gt;0,'Dépenses Immatérielles'!D27,"")</f>
        <v/>
      </c>
      <c r="D55" s="159" t="str">
        <f>IF('Dépenses Immatérielles'!G27&lt;&gt;0,'Dépenses Immatérielles'!G27,"")</f>
        <v/>
      </c>
      <c r="E55" s="166"/>
      <c r="F55" s="167"/>
      <c r="G55" s="168"/>
      <c r="H55" s="117"/>
    </row>
    <row r="56" spans="1:8">
      <c r="A56" s="176" t="str">
        <f>IF('Dépenses Immatérielles'!B27&lt;&gt;0,'Dépenses Immatérielles'!B27,"")</f>
        <v/>
      </c>
      <c r="B56" s="158" t="str">
        <f>IF('Dépenses Immatérielles'!C27&lt;&gt;0,'Dépenses Immatérielles'!C27,"")</f>
        <v/>
      </c>
      <c r="C56" s="158" t="str">
        <f>IF('Dépenses Immatérielles'!D27&lt;&gt;0,'Dépenses Immatérielles'!D27,"")</f>
        <v/>
      </c>
      <c r="D56" s="159" t="str">
        <f>IF('Dépenses Immatérielles'!G27&lt;&gt;0,'Dépenses Immatérielles'!G27,"")</f>
        <v/>
      </c>
      <c r="E56" s="166"/>
      <c r="F56" s="167"/>
      <c r="G56" s="168"/>
      <c r="H56" s="117"/>
    </row>
    <row r="57" spans="1:8" ht="15.75" thickBot="1">
      <c r="A57" s="177" t="str">
        <f>IF('Dépenses Immatérielles'!B28&lt;&gt;0,'Dépenses Immatérielles'!B28,"")</f>
        <v/>
      </c>
      <c r="B57" s="135" t="str">
        <f>IF('Dépenses Immatérielles'!C28&lt;&gt;0,'Dépenses Immatérielles'!C28,"")</f>
        <v/>
      </c>
      <c r="C57" s="135" t="str">
        <f>IF('Dépenses Immatérielles'!D28&lt;&gt;0,'Dépenses Immatérielles'!D28,"")</f>
        <v/>
      </c>
      <c r="D57" s="160" t="str">
        <f>IF('Dépenses Immatérielles'!G28&lt;&gt;0,'Dépenses Immatérielles'!G28,"")</f>
        <v/>
      </c>
      <c r="E57" s="169"/>
      <c r="F57" s="161"/>
      <c r="G57" s="155"/>
      <c r="H57" s="110"/>
    </row>
    <row r="58" spans="1:8" ht="15.75" thickBot="1">
      <c r="A58" s="324" t="s">
        <v>130</v>
      </c>
      <c r="B58" s="325"/>
      <c r="C58" s="326"/>
      <c r="D58" s="172">
        <f>SUM(D43:D57)</f>
        <v>0</v>
      </c>
      <c r="E58" s="171">
        <f>SUM(E43:E57)</f>
        <v>0</v>
      </c>
      <c r="F58" s="116"/>
      <c r="G58" s="170">
        <f>SUM(G43:G57)</f>
        <v>0</v>
      </c>
      <c r="H58" s="170">
        <f>SUM(H43:H57)</f>
        <v>0</v>
      </c>
    </row>
    <row r="59" spans="1:8" ht="15.75" thickBot="1">
      <c r="H59" s="122"/>
    </row>
    <row r="60" spans="1:8" ht="15.75" thickBot="1">
      <c r="H60" s="122"/>
    </row>
    <row r="61" spans="1:8" ht="30" customHeight="1" thickBot="1">
      <c r="A61" s="316" t="s">
        <v>131</v>
      </c>
      <c r="B61" s="317"/>
      <c r="C61" s="318"/>
      <c r="D61" s="136">
        <f>D39+D58</f>
        <v>0</v>
      </c>
      <c r="E61" s="319"/>
      <c r="F61" s="320"/>
      <c r="G61" s="137">
        <f>G39+G58</f>
        <v>0</v>
      </c>
      <c r="H61" s="85">
        <f>H39+H58</f>
        <v>0</v>
      </c>
    </row>
    <row r="64" spans="1:8" ht="15.75" thickBot="1"/>
    <row r="65" spans="1:4" ht="30" customHeight="1" thickBot="1">
      <c r="A65" s="306" t="s">
        <v>132</v>
      </c>
      <c r="B65" s="307"/>
      <c r="C65" s="307"/>
      <c r="D65" s="308"/>
    </row>
    <row r="66" spans="1:4">
      <c r="D66" s="121"/>
    </row>
    <row r="68" spans="1:4" ht="30" customHeight="1" thickBot="1">
      <c r="A68" s="119" t="s">
        <v>133</v>
      </c>
      <c r="B68" s="120" t="s">
        <v>134</v>
      </c>
      <c r="C68" s="120" t="s">
        <v>135</v>
      </c>
      <c r="D68" s="120" t="s">
        <v>136</v>
      </c>
    </row>
    <row r="69" spans="1:4" ht="20.100000000000001" customHeight="1" thickBot="1">
      <c r="A69" s="104">
        <f>IF('Prep Instruction'!B1&lt;&gt;"",'Prep Instruction'!B1,"")</f>
        <v>1</v>
      </c>
      <c r="B69" s="102">
        <f>IF(A69="IMM1",$H$58,IF(A69&lt;&gt;"",SUMIFS(H1:H39,A1:A39,A69),""))</f>
        <v>0</v>
      </c>
      <c r="C69" s="103">
        <v>0.4</v>
      </c>
      <c r="D69" s="105">
        <f>IF(A69&lt;&gt;"",B69*C69,"")</f>
        <v>0</v>
      </c>
    </row>
    <row r="70" spans="1:4" ht="20.100000000000001" customHeight="1" thickBot="1">
      <c r="A70" s="104" t="str">
        <f>IF('Prep Instruction'!B2&lt;&gt;"",'Prep Instruction'!B2,"")</f>
        <v/>
      </c>
      <c r="B70" s="102" t="str">
        <f t="shared" ref="B70:B82" si="0">IF(A70="IMM1",$H$58,IF(A70&lt;&gt;"",SUMIFS(H2:H40,A2:A40,A70),""))</f>
        <v/>
      </c>
      <c r="C70" s="103">
        <v>0.4</v>
      </c>
      <c r="D70" s="106" t="str">
        <f t="shared" ref="D70:D82" si="1">IF(A70&lt;&gt;"",B70*C70,"")</f>
        <v/>
      </c>
    </row>
    <row r="71" spans="1:4" ht="20.100000000000001" customHeight="1" thickBot="1">
      <c r="A71" s="104" t="str">
        <f>IF('Prep Instruction'!B3&lt;&gt;"",'Prep Instruction'!B3,"")</f>
        <v/>
      </c>
      <c r="B71" s="102" t="str">
        <f t="shared" si="0"/>
        <v/>
      </c>
      <c r="C71" s="103">
        <v>0.4</v>
      </c>
      <c r="D71" s="106" t="str">
        <f t="shared" si="1"/>
        <v/>
      </c>
    </row>
    <row r="72" spans="1:4" ht="20.100000000000001" customHeight="1" thickBot="1">
      <c r="A72" s="104" t="str">
        <f>IF('Prep Instruction'!B4&lt;&gt;"",'Prep Instruction'!B4,"")</f>
        <v/>
      </c>
      <c r="B72" s="102" t="str">
        <f t="shared" si="0"/>
        <v/>
      </c>
      <c r="C72" s="103">
        <v>0.4</v>
      </c>
      <c r="D72" s="106" t="str">
        <f t="shared" si="1"/>
        <v/>
      </c>
    </row>
    <row r="73" spans="1:4" ht="20.100000000000001" customHeight="1" thickBot="1">
      <c r="A73" s="104" t="str">
        <f>IF('Prep Instruction'!B5&lt;&gt;"",'Prep Instruction'!B5,"")</f>
        <v/>
      </c>
      <c r="B73" s="102" t="str">
        <f t="shared" si="0"/>
        <v/>
      </c>
      <c r="C73" s="103">
        <v>0.4</v>
      </c>
      <c r="D73" s="106" t="str">
        <f t="shared" si="1"/>
        <v/>
      </c>
    </row>
    <row r="74" spans="1:4" ht="20.100000000000001" customHeight="1" thickBot="1">
      <c r="A74" s="104" t="str">
        <f>IF('Prep Instruction'!B6&lt;&gt;"",'Prep Instruction'!B6,"")</f>
        <v/>
      </c>
      <c r="B74" s="102" t="str">
        <f t="shared" si="0"/>
        <v/>
      </c>
      <c r="C74" s="103">
        <v>0.4</v>
      </c>
      <c r="D74" s="106" t="str">
        <f t="shared" si="1"/>
        <v/>
      </c>
    </row>
    <row r="75" spans="1:4" ht="20.100000000000001" customHeight="1" thickBot="1">
      <c r="A75" s="104" t="str">
        <f>IF('Prep Instruction'!B7&lt;&gt;"",'Prep Instruction'!B7,"")</f>
        <v/>
      </c>
      <c r="B75" s="102" t="str">
        <f t="shared" si="0"/>
        <v/>
      </c>
      <c r="C75" s="103">
        <v>0.4</v>
      </c>
      <c r="D75" s="106" t="str">
        <f t="shared" si="1"/>
        <v/>
      </c>
    </row>
    <row r="76" spans="1:4" ht="20.100000000000001" customHeight="1" thickBot="1">
      <c r="A76" s="104" t="str">
        <f>IF('Prep Instruction'!B8&lt;&gt;"",'Prep Instruction'!B8,"")</f>
        <v/>
      </c>
      <c r="B76" s="102" t="str">
        <f t="shared" si="0"/>
        <v/>
      </c>
      <c r="C76" s="103">
        <v>0.4</v>
      </c>
      <c r="D76" s="106" t="str">
        <f t="shared" si="1"/>
        <v/>
      </c>
    </row>
    <row r="77" spans="1:4" ht="20.100000000000001" customHeight="1" thickBot="1">
      <c r="A77" s="104" t="str">
        <f>IF('Prep Instruction'!B9&lt;&gt;"",'Prep Instruction'!B9,"")</f>
        <v/>
      </c>
      <c r="B77" s="102" t="str">
        <f t="shared" si="0"/>
        <v/>
      </c>
      <c r="C77" s="103">
        <v>0.4</v>
      </c>
      <c r="D77" s="106" t="str">
        <f t="shared" si="1"/>
        <v/>
      </c>
    </row>
    <row r="78" spans="1:4" ht="20.100000000000001" customHeight="1" thickBot="1">
      <c r="A78" s="104" t="str">
        <f>IF('Prep Instruction'!B10&lt;&gt;"",'Prep Instruction'!B10,"")</f>
        <v/>
      </c>
      <c r="B78" s="102" t="str">
        <f t="shared" si="0"/>
        <v/>
      </c>
      <c r="C78" s="103">
        <v>0.4</v>
      </c>
      <c r="D78" s="106" t="str">
        <f t="shared" si="1"/>
        <v/>
      </c>
    </row>
    <row r="79" spans="1:4" ht="20.100000000000001" customHeight="1" thickBot="1">
      <c r="A79" s="104" t="str">
        <f>IF('Prep Instruction'!B11&lt;&gt;"",'Prep Instruction'!B11,"")</f>
        <v/>
      </c>
      <c r="B79" s="102" t="str">
        <f t="shared" si="0"/>
        <v/>
      </c>
      <c r="C79" s="103">
        <v>0.4</v>
      </c>
      <c r="D79" s="106" t="str">
        <f t="shared" si="1"/>
        <v/>
      </c>
    </row>
    <row r="80" spans="1:4" ht="20.100000000000001" customHeight="1" thickBot="1">
      <c r="A80" s="104" t="str">
        <f>IF('Prep Instruction'!B12&lt;&gt;"",'Prep Instruction'!B12,"")</f>
        <v/>
      </c>
      <c r="B80" s="102" t="str">
        <f t="shared" si="0"/>
        <v/>
      </c>
      <c r="C80" s="103">
        <v>0.4</v>
      </c>
      <c r="D80" s="106" t="str">
        <f t="shared" si="1"/>
        <v/>
      </c>
    </row>
    <row r="81" spans="1:5" ht="20.100000000000001" customHeight="1" thickBot="1">
      <c r="A81" s="104" t="str">
        <f>IF('Prep Instruction'!B13&lt;&gt;"",'Prep Instruction'!B13,"")</f>
        <v/>
      </c>
      <c r="B81" s="102" t="str">
        <f t="shared" si="0"/>
        <v/>
      </c>
      <c r="C81" s="103">
        <v>0.4</v>
      </c>
      <c r="D81" s="106" t="str">
        <f t="shared" si="1"/>
        <v/>
      </c>
    </row>
    <row r="82" spans="1:5" ht="20.100000000000001" customHeight="1" thickBot="1">
      <c r="A82" s="104" t="str">
        <f>IF('Prep Instruction'!B14&lt;&gt;"",'Prep Instruction'!B14,"")</f>
        <v/>
      </c>
      <c r="B82" s="102" t="str">
        <f t="shared" si="0"/>
        <v/>
      </c>
      <c r="C82" s="103">
        <v>0.4</v>
      </c>
      <c r="D82" s="106" t="str">
        <f t="shared" si="1"/>
        <v/>
      </c>
    </row>
    <row r="83" spans="1:5" ht="30" customHeight="1" thickBot="1">
      <c r="A83" s="121"/>
      <c r="B83" s="138"/>
      <c r="C83" s="139" t="s">
        <v>137</v>
      </c>
      <c r="D83" s="140">
        <f>SUM(D69:D82)</f>
        <v>0</v>
      </c>
    </row>
    <row r="87" spans="1:5" ht="15.75" thickBot="1"/>
    <row r="88" spans="1:5" ht="30" customHeight="1" thickBot="1">
      <c r="A88" s="313" t="s">
        <v>138</v>
      </c>
      <c r="B88" s="314"/>
      <c r="C88" s="314"/>
      <c r="D88" s="314"/>
      <c r="E88" s="315"/>
    </row>
    <row r="89" spans="1:5" ht="15.75" thickBot="1"/>
    <row r="90" spans="1:5" ht="30" customHeight="1" thickBot="1">
      <c r="A90" s="123"/>
      <c r="C90" s="145" t="s">
        <v>139</v>
      </c>
      <c r="D90" s="141" t="s">
        <v>140</v>
      </c>
      <c r="E90" s="152"/>
    </row>
    <row r="91" spans="1:5" ht="30" customHeight="1">
      <c r="A91" s="311" t="s">
        <v>141</v>
      </c>
      <c r="B91" s="312"/>
      <c r="C91" s="142">
        <f>D83</f>
        <v>0</v>
      </c>
      <c r="D91" s="146">
        <v>0.4</v>
      </c>
      <c r="E91" s="149" t="s">
        <v>142</v>
      </c>
    </row>
    <row r="92" spans="1:5" ht="30" customHeight="1">
      <c r="A92" s="309" t="s">
        <v>143</v>
      </c>
      <c r="B92" s="310"/>
      <c r="C92" s="143">
        <f>C91*D92</f>
        <v>0</v>
      </c>
      <c r="D92" s="147">
        <v>0.56999999999999995</v>
      </c>
      <c r="E92" s="150" t="s">
        <v>144</v>
      </c>
    </row>
    <row r="93" spans="1:5" ht="30" customHeight="1" thickBot="1">
      <c r="A93" s="300" t="s">
        <v>145</v>
      </c>
      <c r="B93" s="301"/>
      <c r="C93" s="144">
        <f>C91*D93</f>
        <v>0</v>
      </c>
      <c r="D93" s="148">
        <v>0.43</v>
      </c>
      <c r="E93" s="151" t="s">
        <v>146</v>
      </c>
    </row>
    <row r="94" spans="1:5" ht="15.75" customHeight="1" thickBot="1">
      <c r="D94" s="125"/>
    </row>
    <row r="95" spans="1:5" ht="45" customHeight="1" thickBot="1">
      <c r="A95" s="302" t="s">
        <v>147</v>
      </c>
      <c r="B95" s="303"/>
      <c r="C95" s="304"/>
      <c r="D95" s="305"/>
      <c r="E95" s="118"/>
    </row>
  </sheetData>
  <sheetProtection algorithmName="SHA-512" hashValue="9h+MDUqFtCR19y9k9eaMgftBlutz4LRXTSg5xF9as49NjsavBuZQPsqhQ8SinvdPhWj6rANk8IntUzF/jCxcYg==" saltValue="yWqYIgKKyidfiRxlqPTg8g==" spinCount="100000" sheet="1" formatCells="0" formatRows="0" insertRows="0"/>
  <mergeCells count="16">
    <mergeCell ref="A61:C61"/>
    <mergeCell ref="E61:F61"/>
    <mergeCell ref="A1:H1"/>
    <mergeCell ref="A39:C39"/>
    <mergeCell ref="A58:C58"/>
    <mergeCell ref="A5:H5"/>
    <mergeCell ref="A7:H7"/>
    <mergeCell ref="A41:H41"/>
    <mergeCell ref="E39:F39"/>
    <mergeCell ref="A93:B93"/>
    <mergeCell ref="A95:B95"/>
    <mergeCell ref="C95:D95"/>
    <mergeCell ref="A65:D65"/>
    <mergeCell ref="A92:B92"/>
    <mergeCell ref="A91:B91"/>
    <mergeCell ref="A88:E88"/>
  </mergeCells>
  <conditionalFormatting sqref="G9:G38 G43:G57">
    <cfRule type="expression" dxfId="28" priority="6">
      <formula>G9&lt;&gt;D9</formula>
    </cfRule>
  </conditionalFormatting>
  <conditionalFormatting sqref="H9:H38 H44:H57">
    <cfRule type="expression" dxfId="27" priority="5">
      <formula>G9&lt;&gt;H9</formula>
    </cfRule>
  </conditionalFormatting>
  <conditionalFormatting sqref="H43">
    <cfRule type="expression" dxfId="26" priority="1">
      <formula>H43&lt;&gt;E43</formula>
    </cfRule>
  </conditionalFormatting>
  <dataValidations disablePrompts="1" count="1">
    <dataValidation type="list" allowBlank="1" showInputMessage="1" showErrorMessage="1" sqref="E9:E38 E43:E57" xr:uid="{6A71165D-6ED0-4103-8C08-079723339DE9}">
      <formula1>$K$9:$K$13</formula1>
    </dataValidation>
  </dataValidations>
  <pageMargins left="0.7" right="0.7" top="0.75" bottom="0.75" header="0.3" footer="0.3"/>
  <pageSetup paperSize="9" orientation="portrait" r:id="rId1"/>
  <ignoredErrors>
    <ignoredError sqref="D77" evalError="1"/>
  </ignoredErrors>
  <legacyDrawing r:id="rId2"/>
  <tableParts count="3">
    <tablePart r:id="rId3"/>
    <tablePart r:id="rId4"/>
    <tablePart r:id="rId5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3A75F-E7F2-4EBC-A2E3-EE78D3BCED2E}">
  <sheetPr codeName="Feuil5"/>
  <dimension ref="A1:B46"/>
  <sheetViews>
    <sheetView workbookViewId="0">
      <selection activeCell="B1" sqref="B1"/>
    </sheetView>
  </sheetViews>
  <sheetFormatPr defaultColWidth="11.42578125" defaultRowHeight="15"/>
  <cols>
    <col min="2" max="2" width="11.42578125" bestFit="1" customWidth="1"/>
  </cols>
  <sheetData>
    <row r="1" spans="1:2" ht="15" customHeight="1">
      <c r="A1" s="95" t="str">
        <f>IF(Instruction!A9&lt;&gt;0,Instruction!A9,"")</f>
        <v/>
      </c>
      <c r="B1" cm="1">
        <f t="array" ref="B1">_xlfn._xlws.FILTER(_xlfn.UNIQUE(A1:A45),_xlfn.UNIQUE(A1:A45)&lt;&gt;"",1)</f>
        <v>1</v>
      </c>
    </row>
    <row r="2" spans="1:2">
      <c r="A2" s="96" t="str">
        <f>IF(Instruction!A10&lt;&gt;0,Instruction!A10,"")</f>
        <v/>
      </c>
    </row>
    <row r="3" spans="1:2">
      <c r="A3" s="96" t="str">
        <f>IF(Instruction!A11&lt;&gt;0,Instruction!A11,"")</f>
        <v/>
      </c>
    </row>
    <row r="4" spans="1:2">
      <c r="A4" s="96" t="str">
        <f>IF(Instruction!A12&lt;&gt;0,Instruction!A12,"")</f>
        <v/>
      </c>
    </row>
    <row r="5" spans="1:2">
      <c r="A5" s="96" t="str">
        <f>IF(Instruction!A13&lt;&gt;0,Instruction!A13,"")</f>
        <v/>
      </c>
    </row>
    <row r="6" spans="1:2">
      <c r="A6" s="96" t="str">
        <f>IF(Instruction!A14&lt;&gt;0,Instruction!A14,"")</f>
        <v/>
      </c>
    </row>
    <row r="7" spans="1:2">
      <c r="A7" s="96" t="str">
        <f>IF(Instruction!A15&lt;&gt;0,Instruction!A15,"")</f>
        <v/>
      </c>
    </row>
    <row r="8" spans="1:2">
      <c r="A8" s="96" t="str">
        <f>IF(Instruction!A16&lt;&gt;0,Instruction!A16,"")</f>
        <v/>
      </c>
    </row>
    <row r="9" spans="1:2">
      <c r="A9" s="96" t="str">
        <f>IF(Instruction!A17&lt;&gt;0,Instruction!A17,"")</f>
        <v/>
      </c>
    </row>
    <row r="10" spans="1:2">
      <c r="A10" s="96" t="str">
        <f>IF(Instruction!A18&lt;&gt;0,Instruction!A18,"")</f>
        <v/>
      </c>
    </row>
    <row r="11" spans="1:2">
      <c r="A11" s="96" t="str">
        <f>IF(Instruction!A19&lt;&gt;0,Instruction!A19,"")</f>
        <v/>
      </c>
    </row>
    <row r="12" spans="1:2">
      <c r="A12" s="96" t="str">
        <f>IF(Instruction!A20&lt;&gt;0,Instruction!A20,"")</f>
        <v/>
      </c>
    </row>
    <row r="13" spans="1:2">
      <c r="A13" s="96" t="str">
        <f>IF(Instruction!A21&lt;&gt;0,Instruction!A21,"")</f>
        <v/>
      </c>
    </row>
    <row r="14" spans="1:2">
      <c r="A14" s="96" t="str">
        <f>IF(Instruction!A22&lt;&gt;0,Instruction!A22,"")</f>
        <v/>
      </c>
    </row>
    <row r="15" spans="1:2">
      <c r="A15" s="96" t="str">
        <f>IF(Instruction!A23&lt;&gt;0,Instruction!A23,"")</f>
        <v/>
      </c>
    </row>
    <row r="16" spans="1:2">
      <c r="A16" s="96" t="str">
        <f>IF(Instruction!A24&lt;&gt;0,Instruction!A24,"")</f>
        <v/>
      </c>
    </row>
    <row r="17" spans="1:1">
      <c r="A17" s="96" t="str">
        <f>IF(Instruction!A25&lt;&gt;0,Instruction!A25,"")</f>
        <v/>
      </c>
    </row>
    <row r="18" spans="1:1">
      <c r="A18" s="96" t="str">
        <f>IF(Instruction!A26&lt;&gt;0,Instruction!A26,"")</f>
        <v/>
      </c>
    </row>
    <row r="19" spans="1:1">
      <c r="A19" s="96" t="str">
        <f>IF(Instruction!A27&lt;&gt;0,Instruction!A27,"")</f>
        <v/>
      </c>
    </row>
    <row r="20" spans="1:1">
      <c r="A20" s="96" t="str">
        <f>IF(Instruction!A28&lt;&gt;0,Instruction!A28,"")</f>
        <v/>
      </c>
    </row>
    <row r="21" spans="1:1">
      <c r="A21" s="96" t="str">
        <f>IF(Instruction!A29&lt;&gt;0,Instruction!A29,"")</f>
        <v/>
      </c>
    </row>
    <row r="22" spans="1:1">
      <c r="A22" s="96" t="str">
        <f>IF(Instruction!A30&lt;&gt;0,Instruction!A30,"")</f>
        <v/>
      </c>
    </row>
    <row r="23" spans="1:1">
      <c r="A23" s="96" t="str">
        <f>IF(Instruction!A31&lt;&gt;0,Instruction!A31,"")</f>
        <v/>
      </c>
    </row>
    <row r="24" spans="1:1">
      <c r="A24" s="96" t="str">
        <f>IF(Instruction!A32&lt;&gt;0,Instruction!A32,"")</f>
        <v/>
      </c>
    </row>
    <row r="25" spans="1:1">
      <c r="A25" s="96" t="str">
        <f>IF(Instruction!A33&lt;&gt;0,Instruction!A33,"")</f>
        <v/>
      </c>
    </row>
    <row r="26" spans="1:1">
      <c r="A26" s="96" t="str">
        <f>IF(Instruction!A34&lt;&gt;0,Instruction!A34,"")</f>
        <v/>
      </c>
    </row>
    <row r="27" spans="1:1">
      <c r="A27" s="96" t="str">
        <f>IF(Instruction!A35&lt;&gt;0,Instruction!A35,"")</f>
        <v/>
      </c>
    </row>
    <row r="28" spans="1:1">
      <c r="A28" s="96" t="str">
        <f>IF(Instruction!A36&lt;&gt;0,Instruction!A36,"")</f>
        <v/>
      </c>
    </row>
    <row r="29" spans="1:1">
      <c r="A29" s="96" t="str">
        <f>IF(Instruction!A37&lt;&gt;0,Instruction!A37,"")</f>
        <v/>
      </c>
    </row>
    <row r="30" spans="1:1" ht="15.75" customHeight="1">
      <c r="A30" s="96" t="str">
        <f>IF(Instruction!A38&lt;&gt;0,Instruction!A38,"")</f>
        <v/>
      </c>
    </row>
    <row r="31" spans="1:1">
      <c r="A31" s="95" t="str">
        <f>IF(Instruction!A43&lt;&gt;0,Instruction!A43,"")</f>
        <v/>
      </c>
    </row>
    <row r="32" spans="1:1">
      <c r="A32" s="96" t="str">
        <f>IF(Instruction!A44&lt;&gt;0,Instruction!A44,"")</f>
        <v/>
      </c>
    </row>
    <row r="33" spans="1:1">
      <c r="A33" s="96" t="str">
        <f>IF(Instruction!A45&lt;&gt;0,Instruction!A45,"")</f>
        <v/>
      </c>
    </row>
    <row r="34" spans="1:1">
      <c r="A34" s="96" t="str">
        <f>IF(Instruction!A46&lt;&gt;0,Instruction!A46,"")</f>
        <v/>
      </c>
    </row>
    <row r="35" spans="1:1">
      <c r="A35" s="96" t="str">
        <f>IF(Instruction!A47&lt;&gt;0,Instruction!A47,"")</f>
        <v/>
      </c>
    </row>
    <row r="36" spans="1:1">
      <c r="A36" s="96" t="str">
        <f>IF(Instruction!A48&lt;&gt;0,Instruction!A48,"")</f>
        <v/>
      </c>
    </row>
    <row r="37" spans="1:1">
      <c r="A37" s="96" t="str">
        <f>IF(Instruction!A49&lt;&gt;0,Instruction!A49,"")</f>
        <v/>
      </c>
    </row>
    <row r="38" spans="1:1">
      <c r="A38" s="96" t="str">
        <f>IF(Instruction!A50&lt;&gt;0,Instruction!A50,"")</f>
        <v/>
      </c>
    </row>
    <row r="39" spans="1:1">
      <c r="A39" s="96" t="str">
        <f>IF(Instruction!A51&lt;&gt;0,Instruction!A51,"")</f>
        <v/>
      </c>
    </row>
    <row r="40" spans="1:1">
      <c r="A40" s="96" t="str">
        <f>IF(Instruction!A52&lt;&gt;0,Instruction!A52,"")</f>
        <v/>
      </c>
    </row>
    <row r="41" spans="1:1">
      <c r="A41" s="96" t="str">
        <f>IF(Instruction!A53&lt;&gt;0,Instruction!A53,"")</f>
        <v/>
      </c>
    </row>
    <row r="42" spans="1:1">
      <c r="A42" s="96" t="str">
        <f>IF(Instruction!A54&lt;&gt;0,Instruction!A54,"")</f>
        <v/>
      </c>
    </row>
    <row r="43" spans="1:1">
      <c r="A43" s="96" t="str">
        <f>IF(Instruction!A55&lt;&gt;0,Instruction!A55,"")</f>
        <v/>
      </c>
    </row>
    <row r="44" spans="1:1">
      <c r="A44" s="96" t="str">
        <f>IF(Instruction!A56&lt;&gt;0,Instruction!A56,"")</f>
        <v/>
      </c>
    </row>
    <row r="45" spans="1:1">
      <c r="A45" s="96" t="str">
        <f>IF(Instruction!A57&lt;&gt;0,Instruction!A57,"")</f>
        <v/>
      </c>
    </row>
    <row r="46" spans="1:1">
      <c r="A46" s="204"/>
    </row>
  </sheetData>
  <sheetProtection algorithmName="SHA-512" hashValue="KiumuhBHkMfXOj0BUEREN1BuigDVerNHoLzs2QtTjoRf3aX+dtEqvbJMBpcU0vcj0oXC5RxyUYWoeQCtrZi0IQ==" saltValue="TqdVI8NSvqJfWN1akcUISw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326C5-4F3A-4F02-BFF9-6A82319B6C4D}">
  <sheetPr codeName="Feuil8"/>
  <dimension ref="A1:L26"/>
  <sheetViews>
    <sheetView workbookViewId="0">
      <selection activeCell="E15" sqref="E15"/>
    </sheetView>
  </sheetViews>
  <sheetFormatPr defaultColWidth="11.42578125" defaultRowHeight="15"/>
  <cols>
    <col min="5" max="6" width="16.28515625" customWidth="1"/>
    <col min="7" max="8" width="24.85546875" customWidth="1"/>
    <col min="9" max="9" width="35.85546875" customWidth="1"/>
    <col min="10" max="10" width="12.85546875" style="194" customWidth="1"/>
    <col min="11" max="11" width="29.5703125" customWidth="1"/>
    <col min="12" max="12" width="23.85546875" style="193" customWidth="1"/>
    <col min="14" max="14" width="30.7109375" customWidth="1"/>
  </cols>
  <sheetData>
    <row r="1" spans="1:12" s="180" customFormat="1" ht="120">
      <c r="A1" s="206" t="s">
        <v>148</v>
      </c>
      <c r="B1" s="206" t="s">
        <v>102</v>
      </c>
      <c r="C1" s="206" t="s">
        <v>105</v>
      </c>
      <c r="D1" s="206" t="s">
        <v>149</v>
      </c>
      <c r="E1" s="206" t="s">
        <v>108</v>
      </c>
      <c r="F1" s="206" t="s">
        <v>109</v>
      </c>
      <c r="I1" s="180" t="s">
        <v>91</v>
      </c>
      <c r="J1" s="196" t="s">
        <v>150</v>
      </c>
      <c r="K1" s="197" t="s">
        <v>151</v>
      </c>
      <c r="L1" s="198" t="s">
        <v>152</v>
      </c>
    </row>
    <row r="2" spans="1:12">
      <c r="A2" s="199" t="s">
        <v>153</v>
      </c>
      <c r="B2" s="199" t="s">
        <v>154</v>
      </c>
      <c r="C2" s="199" t="s">
        <v>155</v>
      </c>
      <c r="D2" s="199" t="s">
        <v>156</v>
      </c>
      <c r="E2" s="199" t="s">
        <v>157</v>
      </c>
      <c r="F2" s="199" t="s">
        <v>158</v>
      </c>
      <c r="I2" s="339" t="s">
        <v>148</v>
      </c>
      <c r="J2" s="199" t="s">
        <v>153</v>
      </c>
      <c r="K2" t="s">
        <v>159</v>
      </c>
      <c r="L2" s="200" t="s">
        <v>160</v>
      </c>
    </row>
    <row r="3" spans="1:12" ht="58.5" customHeight="1">
      <c r="A3" s="199" t="s">
        <v>161</v>
      </c>
      <c r="B3" s="199" t="s">
        <v>162</v>
      </c>
      <c r="C3" s="199" t="s">
        <v>163</v>
      </c>
      <c r="D3" s="199" t="s">
        <v>164</v>
      </c>
      <c r="E3" s="199" t="s">
        <v>165</v>
      </c>
      <c r="I3" s="340"/>
      <c r="J3" s="199" t="s">
        <v>161</v>
      </c>
      <c r="K3" s="201" t="s">
        <v>166</v>
      </c>
      <c r="L3" s="202">
        <v>100000</v>
      </c>
    </row>
    <row r="4" spans="1:12">
      <c r="B4" s="199" t="s">
        <v>167</v>
      </c>
      <c r="D4" s="199" t="s">
        <v>168</v>
      </c>
      <c r="E4" s="199" t="s">
        <v>169</v>
      </c>
      <c r="I4" s="339" t="s">
        <v>102</v>
      </c>
      <c r="J4" s="199" t="s">
        <v>154</v>
      </c>
      <c r="K4" t="s">
        <v>170</v>
      </c>
      <c r="L4" s="202">
        <v>50000</v>
      </c>
    </row>
    <row r="5" spans="1:12">
      <c r="B5" s="199" t="s">
        <v>171</v>
      </c>
      <c r="D5" s="199" t="s">
        <v>172</v>
      </c>
      <c r="I5" s="341"/>
      <c r="J5" s="199" t="s">
        <v>162</v>
      </c>
      <c r="K5" t="s">
        <v>173</v>
      </c>
      <c r="L5" s="202">
        <v>250000</v>
      </c>
    </row>
    <row r="6" spans="1:12">
      <c r="B6" s="199" t="s">
        <v>174</v>
      </c>
      <c r="D6" s="199" t="s">
        <v>175</v>
      </c>
      <c r="I6" s="341"/>
      <c r="J6" s="199" t="s">
        <v>167</v>
      </c>
      <c r="K6" t="s">
        <v>176</v>
      </c>
      <c r="L6" s="202">
        <v>250000</v>
      </c>
    </row>
    <row r="7" spans="1:12">
      <c r="B7" s="199" t="s">
        <v>177</v>
      </c>
      <c r="I7" s="341"/>
      <c r="J7" s="199" t="s">
        <v>171</v>
      </c>
      <c r="K7" t="s">
        <v>178</v>
      </c>
      <c r="L7" s="202">
        <v>50000</v>
      </c>
    </row>
    <row r="8" spans="1:12">
      <c r="I8" s="341"/>
      <c r="J8" s="199" t="s">
        <v>174</v>
      </c>
      <c r="K8" t="s">
        <v>179</v>
      </c>
      <c r="L8" s="202">
        <v>250000</v>
      </c>
    </row>
    <row r="9" spans="1:12">
      <c r="I9" s="340"/>
      <c r="J9" s="199" t="s">
        <v>177</v>
      </c>
      <c r="K9" t="s">
        <v>180</v>
      </c>
      <c r="L9" s="200" t="s">
        <v>181</v>
      </c>
    </row>
    <row r="10" spans="1:12">
      <c r="I10" s="339" t="s">
        <v>105</v>
      </c>
      <c r="J10" s="199" t="s">
        <v>155</v>
      </c>
      <c r="K10" t="s">
        <v>182</v>
      </c>
      <c r="L10" s="202">
        <v>250000</v>
      </c>
    </row>
    <row r="11" spans="1:12">
      <c r="I11" s="340"/>
      <c r="J11" s="199" t="s">
        <v>163</v>
      </c>
      <c r="K11" t="s">
        <v>183</v>
      </c>
      <c r="L11" s="202">
        <v>50000</v>
      </c>
    </row>
    <row r="12" spans="1:12">
      <c r="I12" s="339" t="s">
        <v>149</v>
      </c>
      <c r="J12" s="199" t="s">
        <v>156</v>
      </c>
      <c r="K12" t="s">
        <v>184</v>
      </c>
      <c r="L12" s="202">
        <v>170000</v>
      </c>
    </row>
    <row r="13" spans="1:12">
      <c r="I13" s="341"/>
      <c r="J13" s="199" t="s">
        <v>164</v>
      </c>
      <c r="K13" t="s">
        <v>185</v>
      </c>
      <c r="L13" s="202">
        <v>5000</v>
      </c>
    </row>
    <row r="14" spans="1:12" ht="75">
      <c r="D14" t="str">
        <f>IF(A14="Matériels et équipements d'irrigation à la parcelle économe","IRR",
IF(A14="Travaux et infrastructures de retenue ou de stockage d'eau","STO",
IF(A14="Ouvrages de prélèvement et équipements associés","PRE",
IF(A14="Réseaux d'acheminement, de distribution et de régulation de l'eau","DIS",
IF(A14="Outils de pilotage de l'irrigation","PIL",
IF(A14="Équipements et dispositifs dédiés à la réutilisation des eaux recyclées","REC",""))))))</f>
        <v/>
      </c>
      <c r="I14" s="341"/>
      <c r="J14" s="199" t="s">
        <v>168</v>
      </c>
      <c r="K14" s="201" t="s">
        <v>186</v>
      </c>
      <c r="L14" s="202">
        <v>250000</v>
      </c>
    </row>
    <row r="15" spans="1:12">
      <c r="I15" s="341"/>
      <c r="J15" s="199" t="s">
        <v>172</v>
      </c>
      <c r="K15" t="s">
        <v>187</v>
      </c>
      <c r="L15" s="202">
        <v>250000</v>
      </c>
    </row>
    <row r="16" spans="1:12">
      <c r="I16" s="340"/>
      <c r="J16" s="199" t="s">
        <v>175</v>
      </c>
      <c r="K16" t="s">
        <v>188</v>
      </c>
      <c r="L16" s="202">
        <v>250000</v>
      </c>
    </row>
    <row r="17" spans="9:12" ht="90">
      <c r="I17" s="339" t="s">
        <v>108</v>
      </c>
      <c r="J17" s="199" t="s">
        <v>157</v>
      </c>
      <c r="K17" s="201" t="s">
        <v>189</v>
      </c>
      <c r="L17" s="202">
        <v>3000</v>
      </c>
    </row>
    <row r="18" spans="9:12" ht="75">
      <c r="I18" s="341"/>
      <c r="J18" s="199" t="s">
        <v>165</v>
      </c>
      <c r="K18" s="201" t="s">
        <v>190</v>
      </c>
      <c r="L18" s="202">
        <v>20000</v>
      </c>
    </row>
    <row r="19" spans="9:12">
      <c r="I19" s="340"/>
      <c r="J19" s="199" t="s">
        <v>169</v>
      </c>
      <c r="K19" t="s">
        <v>191</v>
      </c>
      <c r="L19" s="202">
        <v>3000</v>
      </c>
    </row>
    <row r="20" spans="9:12">
      <c r="I20" s="205" t="s">
        <v>109</v>
      </c>
      <c r="J20" s="199" t="s">
        <v>158</v>
      </c>
      <c r="K20" t="s">
        <v>192</v>
      </c>
      <c r="L20" s="202">
        <v>250000</v>
      </c>
    </row>
    <row r="21" spans="9:12" ht="75" customHeight="1">
      <c r="I21" s="339" t="s">
        <v>99</v>
      </c>
      <c r="J21" s="337" t="s">
        <v>193</v>
      </c>
      <c r="K21" t="s">
        <v>194</v>
      </c>
      <c r="L21" s="335" t="s">
        <v>195</v>
      </c>
    </row>
    <row r="22" spans="9:12" ht="30" customHeight="1">
      <c r="I22" s="340"/>
      <c r="J22" s="338"/>
      <c r="K22" s="203" t="s">
        <v>196</v>
      </c>
      <c r="L22" s="336"/>
    </row>
    <row r="23" spans="9:12" ht="24" customHeight="1"/>
    <row r="26" spans="9:12" ht="21" customHeight="1"/>
  </sheetData>
  <sheetProtection algorithmName="SHA-512" hashValue="FyvcBP5eqjQ+ljLWy94vUDrAJhzuvk/C6DZ/NV7quePfrtKinMa5h3tLh4X3Ob5mc2ugh+ihxCb611FCWb1FyA==" saltValue="t3SSBeWy3V0Ay0w2VVpFgQ==" spinCount="100000" sheet="1" objects="1" scenarios="1"/>
  <mergeCells count="8">
    <mergeCell ref="L21:L22"/>
    <mergeCell ref="J21:J22"/>
    <mergeCell ref="I21:I22"/>
    <mergeCell ref="I17:I19"/>
    <mergeCell ref="I2:I3"/>
    <mergeCell ref="I12:I16"/>
    <mergeCell ref="I10:I11"/>
    <mergeCell ref="I4:I9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583BC9BAC82949BE99BFE5CDC40FB0" ma:contentTypeVersion="7" ma:contentTypeDescription="Crée un document." ma:contentTypeScope="" ma:versionID="06731bb27a05da7c10f32f10a0910c14">
  <xsd:schema xmlns:xsd="http://www.w3.org/2001/XMLSchema" xmlns:xs="http://www.w3.org/2001/XMLSchema" xmlns:p="http://schemas.microsoft.com/office/2006/metadata/properties" xmlns:ns2="98c0fd29-e6eb-4182-8ac4-99bd9d8e0e68" targetNamespace="http://schemas.microsoft.com/office/2006/metadata/properties" ma:root="true" ma:fieldsID="a805b9b058a02e1f8ddd1a82d69024c4" ns2:_="">
    <xsd:import namespace="98c0fd29-e6eb-4182-8ac4-99bd9d8e0e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c0fd29-e6eb-4182-8ac4-99bd9d8e0e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1362387-70C2-4410-8AC5-CEFFA94368AD}"/>
</file>

<file path=customXml/itemProps2.xml><?xml version="1.0" encoding="utf-8"?>
<ds:datastoreItem xmlns:ds="http://schemas.openxmlformats.org/officeDocument/2006/customXml" ds:itemID="{4E1AB1B1-73AF-45CF-B5C8-C1D4E97E0529}"/>
</file>

<file path=customXml/itemProps3.xml><?xml version="1.0" encoding="utf-8"?>
<ds:datastoreItem xmlns:ds="http://schemas.openxmlformats.org/officeDocument/2006/customXml" ds:itemID="{491798CE-EAA1-4674-8761-C27154408F1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CARE Charlotte</dc:creator>
  <cp:keywords/>
  <dc:description/>
  <cp:lastModifiedBy/>
  <cp:revision/>
  <dcterms:created xsi:type="dcterms:W3CDTF">2023-08-28T06:58:31Z</dcterms:created>
  <dcterms:modified xsi:type="dcterms:W3CDTF">2026-02-19T10:19:12Z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0x0101008C583BC9BAC82949BE99BFE5CDC40FB0</vt:lpwstr>
  </property>
</Properties>
</file>