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https://iledefrance07.sharepoint.com/sites/AMIITI2021-2027/Documents partages/Rédaction AAC, annexes et documents type/"/>
    </mc:Choice>
  </mc:AlternateContent>
  <xr:revisionPtr revIDLastSave="43" documentId="13_ncr:1_{EB5F3A9D-E9E6-4F45-B9DE-4995FB757DFD}" xr6:coauthVersionLast="47" xr6:coauthVersionMax="47" xr10:uidLastSave="{655393DD-38B8-4B30-91A7-347A7B891001}"/>
  <bookViews>
    <workbookView xWindow="-11670" yWindow="-11640" windowWidth="20730" windowHeight="11160" activeTab="1" xr2:uid="{C06AF09C-DCD4-4A8F-B957-E4349FEF11E5}"/>
  </bookViews>
  <sheets>
    <sheet name="Architecture PR FEDER-FSE+ IdF" sheetId="2" r:id="rId1"/>
    <sheet name="OS dédiés ITI" sheetId="1"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9" i="1" l="1"/>
  <c r="E9" i="1"/>
  <c r="F5" i="1"/>
  <c r="F6" i="1"/>
  <c r="F7" i="1"/>
  <c r="F8" i="1"/>
  <c r="H8" i="1"/>
  <c r="H7" i="1"/>
  <c r="H6" i="1"/>
  <c r="H5" i="1"/>
  <c r="I9" i="1"/>
  <c r="D9" i="1" l="1"/>
  <c r="H9" i="1" s="1"/>
  <c r="D10" i="1" l="1"/>
  <c r="G6" i="1"/>
  <c r="G5" i="1"/>
  <c r="G7" i="1"/>
  <c r="G8" i="1"/>
  <c r="G9" i="1" l="1"/>
</calcChain>
</file>

<file path=xl/sharedStrings.xml><?xml version="1.0" encoding="utf-8"?>
<sst xmlns="http://schemas.openxmlformats.org/spreadsheetml/2006/main" count="105" uniqueCount="101">
  <si>
    <t>Annexe 4 - Architecture du Programme régional FEDER-FSE+ de l'Ile-de-France et du bassin de la Seine 2021-2027
avec les enveloppes déléguées aux ITI</t>
  </si>
  <si>
    <t>Programme régional IdF 
et bassin de la Seine</t>
  </si>
  <si>
    <t>Pourcentage par priorité</t>
  </si>
  <si>
    <t>Thématiques associées à l'Objectif Spécifique</t>
  </si>
  <si>
    <t>Objectif Spécifique</t>
  </si>
  <si>
    <t>Types d'actions</t>
  </si>
  <si>
    <t>Région</t>
  </si>
  <si>
    <t>CCIR</t>
  </si>
  <si>
    <t>ITI</t>
  </si>
  <si>
    <t>GIP</t>
  </si>
  <si>
    <t>DRIEAT</t>
  </si>
  <si>
    <t>Total FEDER sans AT</t>
  </si>
  <si>
    <t>% du total Priorité</t>
  </si>
  <si>
    <t>Part AT</t>
  </si>
  <si>
    <t>SOMME avec AT</t>
  </si>
  <si>
    <t>Priorité 1 : 
Une Europe 
plus intelligente</t>
  </si>
  <si>
    <t>Recherche et innovation</t>
  </si>
  <si>
    <t>1.1</t>
  </si>
  <si>
    <t xml:space="preserve">N°1 : Soutien aux grands projets de recherche, de développement et d'innovation des filières prioritaires de la S3 et SRDEII </t>
  </si>
  <si>
    <t>N°2 : Soutien à des lieux d'innovation et plateformes de recherche, permettant les coopérations entre entreprises et acteurs de la recherche et le développement des filières prioritaires de la S3</t>
  </si>
  <si>
    <t>N°3 : Soutien individuel pour l’émergence et la maturation de projets d’innovation, notamment de rupture à fort contenu technologique, qualifié deeptech et reposant sur des technologies ou des combinaisons de technologies issues d'un laboratoire de recherche</t>
  </si>
  <si>
    <t>Numérisation des territoires</t>
  </si>
  <si>
    <t>1.2</t>
  </si>
  <si>
    <t>N°1 : Faciliter la transition numérique 
des territoires par la création 
et le développement 
de nouveaux lieux et services</t>
  </si>
  <si>
    <t>N°2 : EDIH</t>
  </si>
  <si>
    <t>Compétitivité des PME</t>
  </si>
  <si>
    <t>1.3</t>
  </si>
  <si>
    <t xml:space="preserve">N°1 : Accompagnement des entreprises sur l’innovation et les enjeux environnementaux. </t>
  </si>
  <si>
    <t>N°2 : Soutien au développement de PME via des instruments financiers</t>
  </si>
  <si>
    <t>Sous-total Priorité 1</t>
  </si>
  <si>
    <t>Priorité 2 : 
Une Europe
 plus verte</t>
  </si>
  <si>
    <t xml:space="preserve"> Rénovation thermique</t>
  </si>
  <si>
    <t>2.1</t>
  </si>
  <si>
    <t xml:space="preserve">N°1 et N°2 : Rénovation thermique des logements sociaux </t>
  </si>
  <si>
    <t>Energies renouvelables</t>
  </si>
  <si>
    <t>2.2</t>
  </si>
  <si>
    <t>N°1 : Soutien au développement des énergies renouvelables (Géothermie et hydrogène)</t>
  </si>
  <si>
    <t>Economie circulaire</t>
  </si>
  <si>
    <t>2.6</t>
  </si>
  <si>
    <t>N°1 : Accompagnement à la création de boucles locales et au changement de pratique en faveur de l'économie circulaire sur les teritoires franciliens</t>
  </si>
  <si>
    <t xml:space="preserve">N°2 : Soutien à l'émergence et développement des filières et modernisation des installations de valorisation de déchet afin de les convertir en ressources locales </t>
  </si>
  <si>
    <t>N°3 : Mobiliser et accompagner les territoires vers l'économie circulaire</t>
  </si>
  <si>
    <t xml:space="preserve">Biodiversité </t>
  </si>
  <si>
    <t>2.7</t>
  </si>
  <si>
    <t>N°1 : Action visant à rétablir un réseau écologique fonctionnel à l'échelle des territoires</t>
  </si>
  <si>
    <t>Sous-total Priorité 2</t>
  </si>
  <si>
    <t>Priorité 3 : 
Axe interrégional 
Bassin de la Seine</t>
  </si>
  <si>
    <t>N°2 : Soutien aux actions de restaurations, de rétablissement ou de création de continuités écologiques sur les voies fluviales (passes à poisson) et les connectivités latérales bénéficiant à la biodiversité (dont les espaces verts et espaces naturels multifonctionnels terrestres permettant notamment la désimperméabilisation)</t>
  </si>
  <si>
    <t>Adaptation face aux changements climatiques et prévention des risques</t>
  </si>
  <si>
    <t>2.4</t>
  </si>
  <si>
    <t xml:space="preserve"> N°1 : Soutien aux études, travaux et actions visant la diminution préventive du risque d'inondation dont la réduction de la vulnérabilité aux inondations, les systèmes d'endiguement, les aménagements et ouvrages hydrauliques contribuant au ralentissement dynamique des crues et les zones d'expansion des crues, y compris grâce à des approches fondées sur les écosystèmes</t>
  </si>
  <si>
    <t>Sous-total Priorité 3</t>
  </si>
  <si>
    <t>Total FEDER hors AT</t>
  </si>
  <si>
    <t>Priorité 4 : 
Une Europe 
plus sociale</t>
  </si>
  <si>
    <t>100% (FSE)</t>
  </si>
  <si>
    <t xml:space="preserve">Emploi indépendant et économie sociale </t>
  </si>
  <si>
    <t>N°1 : Accompagnement à l'entreprenariat</t>
  </si>
  <si>
    <t>N°2 : Formation et appui à la création/reprise/transmission d'entreprises et suivi post-création/reprise dans le domaine de l'ESS</t>
  </si>
  <si>
    <t>N°3 : Soutien au développement de PME via des instruments financiers</t>
  </si>
  <si>
    <t>Décrochage scolaire</t>
  </si>
  <si>
    <t>N°2 : Accompagnement individualisé</t>
  </si>
  <si>
    <t>N°1 : Accompagnement ponctuel</t>
  </si>
  <si>
    <t>N°3 : Classes renforcées</t>
  </si>
  <si>
    <t>Formation professionnelle</t>
  </si>
  <si>
    <t>N°1 : Accompagnement des entreprises, des branches professionnelles ou des territoires pour anticiper les transitions ou les mutations économiques, numériques ou écologiques, soutien notamment au numérique pour en faire un véritable levier d'inclusion professionnelle durable</t>
  </si>
  <si>
    <t>N°2 : Formation depuis la redynamisation, l'acquisition des compétences clés jusqu'à la qualification</t>
  </si>
  <si>
    <t>N°3 :Renforcement de la qualité des formations, soutien à l'innovation pédagogique, ingéniérie de projets</t>
  </si>
  <si>
    <t>N°4 : Animation et développement des politiques régionales d'orientation : actions pilotes, communication, évènements, outils numériques, etc.</t>
  </si>
  <si>
    <t>Total FSE hors AT</t>
  </si>
  <si>
    <t>TOTAL</t>
  </si>
  <si>
    <t xml:space="preserve">Enveloppe FEDER </t>
  </si>
  <si>
    <t>Assistance technique FEDER (tf 3,5%)</t>
  </si>
  <si>
    <t>Enveloppe FSE+</t>
  </si>
  <si>
    <t xml:space="preserve">Assistance technique       FSE+ (tf 4%) </t>
  </si>
  <si>
    <t>Total crédits d'intervention FSE et FEDER</t>
  </si>
  <si>
    <t>Enveloppe dédiée à la communication calculée sur la base des crédits d'intervention</t>
  </si>
  <si>
    <t>Total AT</t>
  </si>
  <si>
    <t>Total AT sans la communication</t>
  </si>
  <si>
    <t>Enveloppe totale PR</t>
  </si>
  <si>
    <t>Annexe 4 - Enveloppes des Objectifs spécifiques dédiés aux Investissements territoriaux stratégiques (ITI)</t>
  </si>
  <si>
    <t>FEDER</t>
  </si>
  <si>
    <t>Objectifs spécifiques</t>
  </si>
  <si>
    <t>Thématique</t>
  </si>
  <si>
    <t>Enveloppe ITI totale en M€</t>
  </si>
  <si>
    <t>Part de l'enveloppe ITI en %</t>
  </si>
  <si>
    <t>Enveloppe totale FEDER en M€</t>
  </si>
  <si>
    <t>OS 1.2</t>
  </si>
  <si>
    <t xml:space="preserve"> OS 2.1</t>
  </si>
  <si>
    <t>Rénovation thermique</t>
  </si>
  <si>
    <t xml:space="preserve"> OS 2.6</t>
  </si>
  <si>
    <t xml:space="preserve"> OS 2.7</t>
  </si>
  <si>
    <t>Biodiversité</t>
  </si>
  <si>
    <t>Total FEDER pour ITI</t>
  </si>
  <si>
    <t>AT FEDER</t>
  </si>
  <si>
    <t>total FEDER</t>
  </si>
  <si>
    <t>4.1</t>
  </si>
  <si>
    <t>4.6</t>
  </si>
  <si>
    <t>4.7</t>
  </si>
  <si>
    <t xml:space="preserve">Enveloppe ITI ( hors montant de flexibilité) </t>
  </si>
  <si>
    <t>Montant de flexibilité</t>
  </si>
  <si>
    <t>Part de l'OS délégué aux ITI en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</si>
</sst>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0\ _€"/>
    <numFmt numFmtId="166" formatCode="#,##0.0\ &quot;€&quot;"/>
    <numFmt numFmtId="167" formatCode="#,##0.00\ &quot;€&quot;"/>
    <numFmt numFmtId="168" formatCode="#,##0\ &quot;€&quot;"/>
  </numFmts>
  <fonts count="21" x14ac:knownFonts="1">
    <font>
      <sz val="11"/>
      <color theme="1"/>
      <name val="Calibri"/>
      <family val="2"/>
      <scheme val="minor"/>
    </font>
    <font>
      <sz val="11"/>
      <name val="Calibri"/>
      <family val="2"/>
      <scheme val="minor"/>
    </font>
    <font>
      <b/>
      <sz val="11"/>
      <color theme="1"/>
      <name val="Calibri"/>
      <family val="2"/>
      <scheme val="minor"/>
    </font>
    <font>
      <b/>
      <sz val="11"/>
      <name val="Calibri"/>
      <family val="2"/>
      <scheme val="minor"/>
    </font>
    <font>
      <sz val="9"/>
      <color theme="1"/>
      <name val="Arial"/>
      <family val="2"/>
    </font>
    <font>
      <b/>
      <sz val="9"/>
      <name val="Arial"/>
      <family val="2"/>
    </font>
    <font>
      <sz val="9"/>
      <name val="Arial"/>
      <family val="2"/>
    </font>
    <font>
      <sz val="11"/>
      <name val="Arial"/>
      <family val="2"/>
    </font>
    <font>
      <sz val="9"/>
      <color rgb="FFFF0000"/>
      <name val="Arial"/>
      <family val="2"/>
    </font>
    <font>
      <b/>
      <sz val="9"/>
      <color theme="1"/>
      <name val="Arial"/>
      <family val="2"/>
    </font>
    <font>
      <b/>
      <sz val="10"/>
      <color theme="1"/>
      <name val="Arial"/>
      <family val="2"/>
    </font>
    <font>
      <b/>
      <sz val="11"/>
      <name val="Arial"/>
      <family val="2"/>
    </font>
    <font>
      <sz val="10"/>
      <color theme="1"/>
      <name val="Arial"/>
      <family val="2"/>
    </font>
    <font>
      <b/>
      <sz val="10"/>
      <color rgb="FFFF0000"/>
      <name val="Arial"/>
      <family val="2"/>
    </font>
    <font>
      <b/>
      <sz val="11"/>
      <color rgb="FFFF0000"/>
      <name val="Arial"/>
      <family val="2"/>
    </font>
    <font>
      <b/>
      <sz val="12"/>
      <color rgb="FFFF0000"/>
      <name val="Arial"/>
      <family val="2"/>
    </font>
    <font>
      <b/>
      <sz val="14"/>
      <color rgb="FFFF0000"/>
      <name val="Arial"/>
      <family val="2"/>
    </font>
    <font>
      <sz val="14"/>
      <color theme="1"/>
      <name val="Arial"/>
      <family val="2"/>
    </font>
    <font>
      <b/>
      <sz val="16"/>
      <name val="Arial"/>
      <family val="2"/>
    </font>
    <font>
      <b/>
      <sz val="16"/>
      <color theme="4" tint="-0.249977111117893"/>
      <name val="Calibri"/>
      <family val="2"/>
      <scheme val="minor"/>
    </font>
    <font>
      <b/>
      <sz val="11"/>
      <color theme="4" tint="-0.249977111117893"/>
      <name val="Calibri"/>
      <family val="2"/>
      <scheme val="minor"/>
    </font>
  </fonts>
  <fills count="14">
    <fill>
      <patternFill patternType="none"/>
    </fill>
    <fill>
      <patternFill patternType="gray125"/>
    </fill>
    <fill>
      <patternFill patternType="solid">
        <fgColor theme="2" tint="-9.9978637043366805E-2"/>
        <bgColor indexed="64"/>
      </patternFill>
    </fill>
    <fill>
      <patternFill patternType="solid">
        <fgColor theme="9" tint="0.59999389629810485"/>
        <bgColor indexed="64"/>
      </patternFill>
    </fill>
    <fill>
      <patternFill patternType="solid">
        <fgColor theme="0"/>
        <bgColor indexed="64"/>
      </patternFill>
    </fill>
    <fill>
      <patternFill patternType="solid">
        <fgColor theme="1"/>
        <bgColor indexed="64"/>
      </patternFill>
    </fill>
    <fill>
      <patternFill patternType="solid">
        <fgColor rgb="FFFFFF00"/>
        <bgColor indexed="64"/>
      </patternFill>
    </fill>
    <fill>
      <patternFill patternType="solid">
        <fgColor theme="8" tint="0.79998168889431442"/>
        <bgColor indexed="64"/>
      </patternFill>
    </fill>
    <fill>
      <patternFill patternType="solid">
        <fgColor rgb="FFFFCCCC"/>
        <bgColor indexed="64"/>
      </patternFill>
    </fill>
    <fill>
      <patternFill patternType="solid">
        <fgColor theme="8" tint="0.79992065187536243"/>
        <bgColor indexed="64"/>
      </patternFill>
    </fill>
    <fill>
      <patternFill patternType="solid">
        <fgColor theme="6" tint="0.59999389629810485"/>
        <bgColor indexed="64"/>
      </patternFill>
    </fill>
    <fill>
      <patternFill patternType="solid">
        <fgColor theme="5" tint="0.59999389629810485"/>
        <bgColor indexed="64"/>
      </patternFill>
    </fill>
    <fill>
      <patternFill patternType="solid">
        <fgColor rgb="FFFFEBEB"/>
        <bgColor indexed="64"/>
      </patternFill>
    </fill>
    <fill>
      <patternFill patternType="solid">
        <fgColor rgb="FFFFF3F3"/>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diagonal/>
    </border>
    <border>
      <left/>
      <right style="thin">
        <color indexed="64"/>
      </right>
      <top style="medium">
        <color indexed="64"/>
      </top>
      <bottom/>
      <diagonal/>
    </border>
    <border>
      <left/>
      <right style="thin">
        <color indexed="64"/>
      </right>
      <top/>
      <bottom style="medium">
        <color indexed="64"/>
      </bottom>
      <diagonal/>
    </border>
    <border>
      <left style="medium">
        <color indexed="64"/>
      </left>
      <right style="medium">
        <color indexed="64"/>
      </right>
      <top/>
      <bottom/>
      <diagonal/>
    </border>
    <border>
      <left/>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bottom/>
      <diagonal/>
    </border>
    <border>
      <left style="thin">
        <color indexed="64"/>
      </left>
      <right/>
      <top/>
      <bottom style="medium">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style="thin">
        <color indexed="64"/>
      </top>
      <bottom style="thin">
        <color indexed="64"/>
      </bottom>
      <diagonal/>
    </border>
    <border>
      <left style="thin">
        <color indexed="64"/>
      </left>
      <right/>
      <top style="medium">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right style="medium">
        <color indexed="64"/>
      </right>
      <top/>
      <bottom style="medium">
        <color indexed="64"/>
      </bottom>
      <diagonal/>
    </border>
  </borders>
  <cellStyleXfs count="1">
    <xf numFmtId="0" fontId="0" fillId="0" borderId="0"/>
  </cellStyleXfs>
  <cellXfs count="284">
    <xf numFmtId="0" fontId="0" fillId="0" borderId="0" xfId="0"/>
    <xf numFmtId="0" fontId="1" fillId="3" borderId="1" xfId="0" applyFont="1" applyFill="1" applyBorder="1" applyAlignment="1">
      <alignment horizontal="center" vertical="center"/>
    </xf>
    <xf numFmtId="0" fontId="0" fillId="4" borderId="1" xfId="0" applyFill="1" applyBorder="1"/>
    <xf numFmtId="0" fontId="0" fillId="0" borderId="1" xfId="0" applyBorder="1" applyAlignment="1">
      <alignment horizontal="center"/>
    </xf>
    <xf numFmtId="0" fontId="0" fillId="3" borderId="1" xfId="0" applyFill="1" applyBorder="1" applyAlignment="1">
      <alignment horizontal="center"/>
    </xf>
    <xf numFmtId="0" fontId="1" fillId="2" borderId="1" xfId="0" applyFont="1" applyFill="1" applyBorder="1" applyAlignment="1">
      <alignment horizontal="center" vertical="center"/>
    </xf>
    <xf numFmtId="0" fontId="0" fillId="2" borderId="1" xfId="0" applyFill="1" applyBorder="1" applyAlignment="1">
      <alignment horizontal="center"/>
    </xf>
    <xf numFmtId="0" fontId="1" fillId="5" borderId="1" xfId="0" applyFont="1" applyFill="1" applyBorder="1" applyAlignment="1">
      <alignment horizontal="center" vertical="center"/>
    </xf>
    <xf numFmtId="0" fontId="0" fillId="5" borderId="1" xfId="0" applyFill="1" applyBorder="1" applyAlignment="1">
      <alignment horizontal="center"/>
    </xf>
    <xf numFmtId="0" fontId="0" fillId="5" borderId="1" xfId="0" applyFill="1" applyBorder="1"/>
    <xf numFmtId="0" fontId="0" fillId="4" borderId="1" xfId="0" applyFill="1" applyBorder="1" applyAlignment="1">
      <alignment horizontal="right"/>
    </xf>
    <xf numFmtId="0" fontId="3" fillId="0" borderId="1" xfId="0" applyFont="1" applyBorder="1" applyAlignment="1">
      <alignment horizontal="center"/>
    </xf>
    <xf numFmtId="0" fontId="2" fillId="0" borderId="1" xfId="0" applyFont="1" applyBorder="1" applyAlignment="1">
      <alignment horizontal="center"/>
    </xf>
    <xf numFmtId="164" fontId="0" fillId="3" borderId="1" xfId="0" applyNumberFormat="1" applyFill="1" applyBorder="1" applyAlignment="1">
      <alignment horizontal="center"/>
    </xf>
    <xf numFmtId="0" fontId="6" fillId="7" borderId="1" xfId="0" applyFont="1" applyFill="1" applyBorder="1" applyAlignment="1">
      <alignment horizontal="center" vertical="center" wrapText="1"/>
    </xf>
    <xf numFmtId="0" fontId="0" fillId="0" borderId="0" xfId="0" applyAlignment="1">
      <alignment horizontal="center" vertical="center" wrapText="1"/>
    </xf>
    <xf numFmtId="0" fontId="4" fillId="0" borderId="0" xfId="0" applyFont="1" applyAlignment="1">
      <alignment vertical="center" wrapText="1"/>
    </xf>
    <xf numFmtId="165" fontId="6" fillId="8" borderId="7" xfId="0" applyNumberFormat="1" applyFont="1" applyFill="1" applyBorder="1" applyAlignment="1">
      <alignment horizontal="center" vertical="center" wrapText="1"/>
    </xf>
    <xf numFmtId="0" fontId="6" fillId="8" borderId="11" xfId="0" applyFont="1" applyFill="1" applyBorder="1" applyAlignment="1">
      <alignment horizontal="center" vertical="center" wrapText="1"/>
    </xf>
    <xf numFmtId="0" fontId="6" fillId="8" borderId="10" xfId="0" applyFont="1" applyFill="1" applyBorder="1" applyAlignment="1">
      <alignment horizontal="center" vertical="center" wrapText="1"/>
    </xf>
    <xf numFmtId="0" fontId="6" fillId="8" borderId="21" xfId="0" applyFont="1" applyFill="1" applyBorder="1" applyAlignment="1">
      <alignment horizontal="center" vertical="center" wrapText="1"/>
    </xf>
    <xf numFmtId="0" fontId="6" fillId="8" borderId="3" xfId="0" applyFont="1" applyFill="1" applyBorder="1" applyAlignment="1">
      <alignment horizontal="center" vertical="center" wrapText="1"/>
    </xf>
    <xf numFmtId="0" fontId="6" fillId="8" borderId="1" xfId="0" applyFont="1" applyFill="1" applyBorder="1" applyAlignment="1">
      <alignment horizontal="center" vertical="center" wrapText="1"/>
    </xf>
    <xf numFmtId="0" fontId="6" fillId="8" borderId="13" xfId="0" applyFont="1" applyFill="1" applyBorder="1" applyAlignment="1">
      <alignment horizontal="center" vertical="center" wrapText="1"/>
    </xf>
    <xf numFmtId="0" fontId="6" fillId="9" borderId="19" xfId="0" applyFont="1" applyFill="1" applyBorder="1" applyAlignment="1">
      <alignment horizontal="center" vertical="center" wrapText="1"/>
    </xf>
    <xf numFmtId="166" fontId="4" fillId="11" borderId="1" xfId="0" applyNumberFormat="1" applyFont="1" applyFill="1" applyBorder="1" applyAlignment="1">
      <alignment horizontal="center" vertical="center"/>
    </xf>
    <xf numFmtId="166" fontId="6" fillId="13" borderId="1" xfId="0" applyNumberFormat="1" applyFont="1" applyFill="1" applyBorder="1" applyAlignment="1">
      <alignment horizontal="center" vertical="center" wrapText="1"/>
    </xf>
    <xf numFmtId="166" fontId="6" fillId="13" borderId="2" xfId="0" applyNumberFormat="1" applyFont="1" applyFill="1" applyBorder="1" applyAlignment="1">
      <alignment horizontal="center" vertical="center" wrapText="1"/>
    </xf>
    <xf numFmtId="166" fontId="4" fillId="11" borderId="2" xfId="0" applyNumberFormat="1" applyFont="1" applyFill="1" applyBorder="1" applyAlignment="1">
      <alignment horizontal="center" vertical="center"/>
    </xf>
    <xf numFmtId="0" fontId="4" fillId="11" borderId="11" xfId="0" applyFont="1" applyFill="1" applyBorder="1" applyAlignment="1">
      <alignment horizontal="center" vertical="center" wrapText="1"/>
    </xf>
    <xf numFmtId="166" fontId="6" fillId="13" borderId="11" xfId="0" applyNumberFormat="1" applyFont="1" applyFill="1" applyBorder="1" applyAlignment="1">
      <alignment horizontal="center" vertical="center" wrapText="1"/>
    </xf>
    <xf numFmtId="166" fontId="4" fillId="10" borderId="11" xfId="0" applyNumberFormat="1" applyFont="1" applyFill="1" applyBorder="1" applyAlignment="1">
      <alignment horizontal="center" vertical="center"/>
    </xf>
    <xf numFmtId="166" fontId="4" fillId="11" borderId="11" xfId="0" applyNumberFormat="1" applyFont="1" applyFill="1" applyBorder="1" applyAlignment="1">
      <alignment horizontal="center" vertical="center"/>
    </xf>
    <xf numFmtId="166" fontId="4" fillId="0" borderId="40" xfId="0" applyNumberFormat="1" applyFont="1" applyBorder="1" applyAlignment="1">
      <alignment horizontal="center" vertical="center"/>
    </xf>
    <xf numFmtId="166" fontId="4" fillId="13" borderId="11" xfId="0" applyNumberFormat="1" applyFont="1" applyFill="1" applyBorder="1" applyAlignment="1">
      <alignment horizontal="center" vertical="center" wrapText="1"/>
    </xf>
    <xf numFmtId="166" fontId="6" fillId="11" borderId="11" xfId="0" applyNumberFormat="1" applyFont="1" applyFill="1" applyBorder="1" applyAlignment="1">
      <alignment horizontal="center" vertical="center" wrapText="1"/>
    </xf>
    <xf numFmtId="166" fontId="9" fillId="13" borderId="12" xfId="0" applyNumberFormat="1" applyFont="1" applyFill="1" applyBorder="1" applyAlignment="1">
      <alignment horizontal="center" vertical="center"/>
    </xf>
    <xf numFmtId="166" fontId="9" fillId="11" borderId="12" xfId="0" applyNumberFormat="1" applyFont="1" applyFill="1" applyBorder="1" applyAlignment="1">
      <alignment horizontal="center" vertical="center"/>
    </xf>
    <xf numFmtId="166" fontId="4" fillId="10" borderId="10" xfId="0" applyNumberFormat="1" applyFont="1" applyFill="1" applyBorder="1" applyAlignment="1">
      <alignment horizontal="center" vertical="center"/>
    </xf>
    <xf numFmtId="166" fontId="4" fillId="12" borderId="10" xfId="0" applyNumberFormat="1" applyFont="1" applyFill="1" applyBorder="1" applyAlignment="1">
      <alignment horizontal="center" vertical="center"/>
    </xf>
    <xf numFmtId="166" fontId="4" fillId="11" borderId="10" xfId="0" applyNumberFormat="1" applyFont="1" applyFill="1" applyBorder="1" applyAlignment="1">
      <alignment horizontal="center" vertical="center"/>
    </xf>
    <xf numFmtId="167" fontId="6" fillId="13" borderId="7" xfId="0" applyNumberFormat="1" applyFont="1" applyFill="1" applyBorder="1" applyAlignment="1">
      <alignment horizontal="center" vertical="center" wrapText="1"/>
    </xf>
    <xf numFmtId="167" fontId="6" fillId="13" borderId="31" xfId="0" applyNumberFormat="1" applyFont="1" applyFill="1" applyBorder="1" applyAlignment="1">
      <alignment horizontal="center" vertical="center" wrapText="1"/>
    </xf>
    <xf numFmtId="167" fontId="6" fillId="13" borderId="39" xfId="0" applyNumberFormat="1" applyFont="1" applyFill="1" applyBorder="1" applyAlignment="1">
      <alignment horizontal="center" vertical="center" wrapText="1"/>
    </xf>
    <xf numFmtId="167" fontId="6" fillId="13" borderId="38" xfId="0" applyNumberFormat="1" applyFont="1" applyFill="1" applyBorder="1" applyAlignment="1">
      <alignment horizontal="center" vertical="center" wrapText="1"/>
    </xf>
    <xf numFmtId="167" fontId="6" fillId="13" borderId="30" xfId="0" applyNumberFormat="1" applyFont="1" applyFill="1" applyBorder="1" applyAlignment="1">
      <alignment horizontal="center" vertical="center" wrapText="1"/>
    </xf>
    <xf numFmtId="167" fontId="6" fillId="13" borderId="19" xfId="0" applyNumberFormat="1" applyFont="1" applyFill="1" applyBorder="1" applyAlignment="1">
      <alignment horizontal="center" vertical="center" wrapText="1"/>
    </xf>
    <xf numFmtId="167" fontId="6" fillId="13" borderId="1" xfId="0" applyNumberFormat="1" applyFont="1" applyFill="1" applyBorder="1" applyAlignment="1">
      <alignment horizontal="center" vertical="center" wrapText="1"/>
    </xf>
    <xf numFmtId="0" fontId="0" fillId="10" borderId="4" xfId="0" applyFill="1" applyBorder="1"/>
    <xf numFmtId="0" fontId="0" fillId="10" borderId="19" xfId="0" applyFill="1" applyBorder="1"/>
    <xf numFmtId="167" fontId="0" fillId="10" borderId="37" xfId="0" applyNumberFormat="1" applyFill="1" applyBorder="1"/>
    <xf numFmtId="167" fontId="0" fillId="10" borderId="4" xfId="0" applyNumberFormat="1" applyFill="1" applyBorder="1"/>
    <xf numFmtId="0" fontId="0" fillId="10" borderId="11" xfId="0" applyFill="1" applyBorder="1"/>
    <xf numFmtId="0" fontId="0" fillId="10" borderId="1" xfId="0" applyFill="1" applyBorder="1"/>
    <xf numFmtId="0" fontId="0" fillId="12" borderId="7" xfId="0" applyFill="1" applyBorder="1"/>
    <xf numFmtId="0" fontId="0" fillId="12" borderId="1" xfId="0" applyFill="1" applyBorder="1"/>
    <xf numFmtId="0" fontId="0" fillId="12" borderId="19" xfId="0" applyFill="1" applyBorder="1"/>
    <xf numFmtId="0" fontId="0" fillId="12" borderId="31" xfId="0" applyFill="1" applyBorder="1"/>
    <xf numFmtId="0" fontId="0" fillId="12" borderId="6" xfId="0" applyFill="1" applyBorder="1"/>
    <xf numFmtId="0" fontId="0" fillId="12" borderId="30" xfId="0" applyFill="1" applyBorder="1"/>
    <xf numFmtId="0" fontId="0" fillId="12" borderId="11" xfId="0" applyFill="1" applyBorder="1"/>
    <xf numFmtId="0" fontId="0" fillId="11" borderId="7" xfId="0" applyFill="1" applyBorder="1"/>
    <xf numFmtId="0" fontId="0" fillId="11" borderId="1" xfId="0" applyFill="1" applyBorder="1"/>
    <xf numFmtId="0" fontId="0" fillId="11" borderId="11" xfId="0" applyFill="1" applyBorder="1"/>
    <xf numFmtId="0" fontId="0" fillId="11" borderId="31" xfId="0" applyFill="1" applyBorder="1"/>
    <xf numFmtId="0" fontId="0" fillId="11" borderId="19" xfId="0" applyFill="1" applyBorder="1"/>
    <xf numFmtId="0" fontId="0" fillId="11" borderId="45" xfId="0" applyFill="1" applyBorder="1"/>
    <xf numFmtId="0" fontId="0" fillId="11" borderId="4" xfId="0" applyFill="1" applyBorder="1"/>
    <xf numFmtId="0" fontId="0" fillId="11" borderId="29" xfId="0" applyFill="1" applyBorder="1"/>
    <xf numFmtId="0" fontId="4" fillId="0" borderId="0" xfId="0" applyFont="1" applyAlignment="1">
      <alignment horizontal="center" vertical="center" wrapText="1"/>
    </xf>
    <xf numFmtId="3" fontId="4" fillId="0" borderId="0" xfId="0" applyNumberFormat="1" applyFont="1" applyAlignment="1">
      <alignment horizontal="center" vertical="center" wrapText="1"/>
    </xf>
    <xf numFmtId="166" fontId="6" fillId="13" borderId="2" xfId="0" applyNumberFormat="1" applyFont="1" applyFill="1" applyBorder="1" applyAlignment="1">
      <alignment horizontal="center" vertical="center"/>
    </xf>
    <xf numFmtId="0" fontId="0" fillId="10" borderId="3" xfId="0" applyFill="1" applyBorder="1"/>
    <xf numFmtId="166" fontId="6" fillId="10" borderId="7" xfId="0" applyNumberFormat="1" applyFont="1" applyFill="1" applyBorder="1" applyAlignment="1">
      <alignment horizontal="center" vertical="center" wrapText="1"/>
    </xf>
    <xf numFmtId="167" fontId="9" fillId="13" borderId="10" xfId="0" applyNumberFormat="1" applyFont="1" applyFill="1" applyBorder="1" applyAlignment="1">
      <alignment horizontal="center" vertical="center"/>
    </xf>
    <xf numFmtId="166" fontId="9" fillId="10" borderId="42" xfId="0" applyNumberFormat="1" applyFont="1" applyFill="1" applyBorder="1" applyAlignment="1">
      <alignment horizontal="center" vertical="center"/>
    </xf>
    <xf numFmtId="167" fontId="9" fillId="12" borderId="39" xfId="0" applyNumberFormat="1" applyFont="1" applyFill="1" applyBorder="1" applyAlignment="1">
      <alignment horizontal="center" vertical="center"/>
    </xf>
    <xf numFmtId="167" fontId="9" fillId="11" borderId="39" xfId="0" applyNumberFormat="1" applyFont="1" applyFill="1" applyBorder="1" applyAlignment="1">
      <alignment horizontal="center" vertical="center"/>
    </xf>
    <xf numFmtId="167" fontId="10" fillId="13" borderId="10" xfId="0" applyNumberFormat="1" applyFont="1" applyFill="1" applyBorder="1" applyAlignment="1">
      <alignment horizontal="center" vertical="center"/>
    </xf>
    <xf numFmtId="167" fontId="10" fillId="11" borderId="39" xfId="0" applyNumberFormat="1" applyFont="1" applyFill="1" applyBorder="1" applyAlignment="1">
      <alignment horizontal="center" vertical="center"/>
    </xf>
    <xf numFmtId="0" fontId="5" fillId="0" borderId="14" xfId="0" applyFont="1" applyBorder="1" applyAlignment="1">
      <alignment horizontal="center" vertical="center" wrapText="1"/>
    </xf>
    <xf numFmtId="167" fontId="6" fillId="10" borderId="7" xfId="0" applyNumberFormat="1" applyFont="1" applyFill="1" applyBorder="1" applyAlignment="1">
      <alignment horizontal="center" vertical="center" wrapText="1"/>
    </xf>
    <xf numFmtId="166" fontId="4" fillId="13" borderId="10" xfId="0" applyNumberFormat="1" applyFont="1" applyFill="1" applyBorder="1" applyAlignment="1">
      <alignment horizontal="center" vertical="center" wrapText="1"/>
    </xf>
    <xf numFmtId="166" fontId="6" fillId="11" borderId="10" xfId="0" applyNumberFormat="1" applyFont="1" applyFill="1" applyBorder="1" applyAlignment="1">
      <alignment horizontal="center" vertical="center" wrapText="1"/>
    </xf>
    <xf numFmtId="0" fontId="5" fillId="0" borderId="18" xfId="0" applyFont="1" applyBorder="1" applyAlignment="1">
      <alignment horizontal="center" vertical="center" wrapText="1"/>
    </xf>
    <xf numFmtId="166" fontId="4" fillId="11" borderId="12" xfId="0" applyNumberFormat="1" applyFont="1" applyFill="1" applyBorder="1" applyAlignment="1">
      <alignment horizontal="center" vertical="center"/>
    </xf>
    <xf numFmtId="0" fontId="6" fillId="7" borderId="3"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5" fillId="3" borderId="9" xfId="0" applyFont="1" applyFill="1" applyBorder="1" applyAlignment="1">
      <alignment horizontal="center" vertical="center" wrapText="1"/>
    </xf>
    <xf numFmtId="164" fontId="6" fillId="3" borderId="6" xfId="0" applyNumberFormat="1" applyFont="1" applyFill="1" applyBorder="1" applyAlignment="1">
      <alignment horizontal="center" vertical="center" wrapText="1"/>
    </xf>
    <xf numFmtId="0" fontId="4" fillId="0" borderId="19" xfId="0" applyFont="1" applyBorder="1" applyAlignment="1">
      <alignment horizontal="center" vertical="center" wrapText="1"/>
    </xf>
    <xf numFmtId="166" fontId="4" fillId="0" borderId="36" xfId="0" applyNumberFormat="1" applyFont="1" applyBorder="1" applyAlignment="1">
      <alignment horizontal="center" vertical="center"/>
    </xf>
    <xf numFmtId="166" fontId="4" fillId="0" borderId="39" xfId="0" applyNumberFormat="1" applyFont="1" applyBorder="1" applyAlignment="1">
      <alignment horizontal="center" vertical="center"/>
    </xf>
    <xf numFmtId="166" fontId="9" fillId="0" borderId="36" xfId="0" applyNumberFormat="1" applyFont="1" applyBorder="1" applyAlignment="1">
      <alignment horizontal="center" vertical="center"/>
    </xf>
    <xf numFmtId="167" fontId="9" fillId="0" borderId="39" xfId="0" applyNumberFormat="1" applyFont="1" applyBorder="1" applyAlignment="1">
      <alignment horizontal="center" vertical="center"/>
    </xf>
    <xf numFmtId="167" fontId="10" fillId="0" borderId="36" xfId="0" applyNumberFormat="1" applyFont="1" applyBorder="1" applyAlignment="1">
      <alignment horizontal="center" vertical="center"/>
    </xf>
    <xf numFmtId="166" fontId="4" fillId="0" borderId="30" xfId="0" applyNumberFormat="1" applyFont="1" applyBorder="1" applyAlignment="1">
      <alignment horizontal="center" vertical="center"/>
    </xf>
    <xf numFmtId="167" fontId="9" fillId="0" borderId="12" xfId="0" applyNumberFormat="1" applyFont="1" applyBorder="1" applyAlignment="1">
      <alignment horizontal="center" vertical="center"/>
    </xf>
    <xf numFmtId="0" fontId="4" fillId="0" borderId="11" xfId="0" applyFont="1" applyBorder="1" applyAlignment="1">
      <alignment horizontal="center" vertical="center"/>
    </xf>
    <xf numFmtId="0" fontId="4" fillId="0" borderId="7" xfId="0" applyFont="1" applyBorder="1" applyAlignment="1">
      <alignment horizontal="center" vertical="center"/>
    </xf>
    <xf numFmtId="168" fontId="4" fillId="0" borderId="2" xfId="0" applyNumberFormat="1" applyFont="1" applyBorder="1" applyAlignment="1">
      <alignment horizontal="center" vertical="center"/>
    </xf>
    <xf numFmtId="0" fontId="4" fillId="0" borderId="2" xfId="0" applyFont="1" applyBorder="1" applyAlignment="1">
      <alignment horizontal="center" vertical="center"/>
    </xf>
    <xf numFmtId="168" fontId="4" fillId="0" borderId="1" xfId="0" applyNumberFormat="1" applyFont="1" applyBorder="1" applyAlignment="1">
      <alignment horizontal="center" vertical="center"/>
    </xf>
    <xf numFmtId="168" fontId="4" fillId="0" borderId="11" xfId="0" applyNumberFormat="1" applyFont="1" applyBorder="1" applyAlignment="1">
      <alignment horizontal="center" vertical="center"/>
    </xf>
    <xf numFmtId="0" fontId="4" fillId="0" borderId="12" xfId="0" applyFont="1" applyBorder="1" applyAlignment="1">
      <alignment horizontal="center" vertical="center"/>
    </xf>
    <xf numFmtId="168" fontId="4" fillId="0" borderId="12" xfId="0" applyNumberFormat="1" applyFont="1" applyBorder="1" applyAlignment="1">
      <alignment horizontal="center" vertical="center"/>
    </xf>
    <xf numFmtId="0" fontId="4" fillId="0" borderId="1" xfId="0" applyFont="1" applyBorder="1" applyAlignment="1">
      <alignment horizontal="center" vertical="center"/>
    </xf>
    <xf numFmtId="0" fontId="4" fillId="0" borderId="11" xfId="0" applyFont="1" applyBorder="1" applyAlignment="1">
      <alignment horizontal="center" vertical="center" wrapText="1"/>
    </xf>
    <xf numFmtId="168" fontId="4" fillId="0" borderId="25" xfId="0" applyNumberFormat="1" applyFont="1" applyBorder="1" applyAlignment="1">
      <alignment horizontal="center" vertical="center"/>
    </xf>
    <xf numFmtId="168" fontId="4" fillId="0" borderId="26" xfId="0" applyNumberFormat="1" applyFont="1" applyBorder="1" applyAlignment="1">
      <alignment horizontal="center" vertical="center"/>
    </xf>
    <xf numFmtId="168" fontId="4" fillId="0" borderId="27" xfId="0" applyNumberFormat="1" applyFont="1" applyBorder="1" applyAlignment="1">
      <alignment horizontal="center" vertical="center"/>
    </xf>
    <xf numFmtId="168" fontId="4" fillId="0" borderId="41" xfId="0" applyNumberFormat="1" applyFont="1" applyBorder="1" applyAlignment="1">
      <alignment horizontal="center" vertical="center"/>
    </xf>
    <xf numFmtId="168" fontId="4" fillId="0" borderId="28" xfId="0" applyNumberFormat="1" applyFont="1" applyBorder="1" applyAlignment="1">
      <alignment horizontal="center" vertical="center"/>
    </xf>
    <xf numFmtId="0" fontId="4" fillId="0" borderId="2" xfId="0" applyFont="1" applyBorder="1" applyAlignment="1">
      <alignment horizontal="center" vertical="center" wrapText="1"/>
    </xf>
    <xf numFmtId="168" fontId="9" fillId="0" borderId="12" xfId="0" applyNumberFormat="1" applyFont="1" applyBorder="1" applyAlignment="1">
      <alignment horizontal="center" vertical="center"/>
    </xf>
    <xf numFmtId="168" fontId="9" fillId="0" borderId="28" xfId="0" applyNumberFormat="1" applyFont="1" applyBorder="1" applyAlignment="1">
      <alignment horizontal="center" vertical="center"/>
    </xf>
    <xf numFmtId="0" fontId="9" fillId="0" borderId="12" xfId="0" applyFont="1" applyBorder="1" applyAlignment="1">
      <alignment horizontal="center" vertical="center"/>
    </xf>
    <xf numFmtId="166" fontId="4" fillId="11" borderId="31" xfId="0" applyNumberFormat="1" applyFont="1" applyFill="1" applyBorder="1" applyAlignment="1">
      <alignment horizontal="center" vertical="center"/>
    </xf>
    <xf numFmtId="166" fontId="6" fillId="13" borderId="4" xfId="0" applyNumberFormat="1" applyFont="1" applyFill="1" applyBorder="1" applyAlignment="1">
      <alignment horizontal="center" vertical="center"/>
    </xf>
    <xf numFmtId="166" fontId="4" fillId="11" borderId="4" xfId="0" applyNumberFormat="1" applyFont="1" applyFill="1" applyBorder="1" applyAlignment="1">
      <alignment horizontal="center" vertical="center"/>
    </xf>
    <xf numFmtId="168" fontId="4" fillId="0" borderId="4" xfId="0" applyNumberFormat="1" applyFont="1" applyBorder="1" applyAlignment="1">
      <alignment horizontal="center" vertical="center"/>
    </xf>
    <xf numFmtId="0" fontId="4" fillId="0" borderId="4" xfId="0" applyFont="1" applyBorder="1" applyAlignment="1">
      <alignment horizontal="center" vertical="center"/>
    </xf>
    <xf numFmtId="168" fontId="4" fillId="0" borderId="52" xfId="0" applyNumberFormat="1" applyFont="1" applyBorder="1" applyAlignment="1">
      <alignment horizontal="center" vertical="center"/>
    </xf>
    <xf numFmtId="0" fontId="5" fillId="3" borderId="53" xfId="0" applyFont="1" applyFill="1" applyBorder="1" applyAlignment="1">
      <alignment horizontal="center" vertical="center" wrapText="1"/>
    </xf>
    <xf numFmtId="164" fontId="6" fillId="3" borderId="11" xfId="0" applyNumberFormat="1" applyFont="1" applyFill="1" applyBorder="1" applyAlignment="1">
      <alignment horizontal="center" vertical="center" wrapText="1"/>
    </xf>
    <xf numFmtId="0" fontId="6" fillId="3" borderId="49" xfId="0" applyFont="1" applyFill="1" applyBorder="1" applyAlignment="1">
      <alignment horizontal="center" vertical="center" wrapText="1"/>
    </xf>
    <xf numFmtId="0" fontId="6" fillId="3" borderId="11" xfId="0" applyFont="1" applyFill="1" applyBorder="1" applyAlignment="1">
      <alignment horizontal="center" vertical="center" wrapText="1"/>
    </xf>
    <xf numFmtId="166" fontId="4" fillId="13" borderId="4" xfId="0" applyNumberFormat="1" applyFont="1" applyFill="1" applyBorder="1" applyAlignment="1">
      <alignment horizontal="center" vertical="center" wrapText="1"/>
    </xf>
    <xf numFmtId="166" fontId="4" fillId="12" borderId="7" xfId="0" applyNumberFormat="1" applyFont="1" applyFill="1" applyBorder="1" applyAlignment="1">
      <alignment horizontal="center" vertical="center"/>
    </xf>
    <xf numFmtId="166" fontId="6" fillId="11" borderId="4" xfId="0" applyNumberFormat="1" applyFont="1" applyFill="1" applyBorder="1" applyAlignment="1">
      <alignment horizontal="center" vertical="center" wrapText="1"/>
    </xf>
    <xf numFmtId="166" fontId="4" fillId="0" borderId="11" xfId="0" applyNumberFormat="1" applyFont="1" applyBorder="1" applyAlignment="1">
      <alignment horizontal="center" vertical="center"/>
    </xf>
    <xf numFmtId="0" fontId="4" fillId="0" borderId="6" xfId="0" applyFont="1" applyBorder="1" applyAlignment="1">
      <alignment horizontal="center" vertical="center"/>
    </xf>
    <xf numFmtId="168" fontId="4" fillId="0" borderId="6" xfId="0" applyNumberFormat="1" applyFont="1" applyBorder="1" applyAlignment="1">
      <alignment horizontal="center" vertical="center"/>
    </xf>
    <xf numFmtId="168" fontId="4" fillId="0" borderId="44" xfId="0" applyNumberFormat="1" applyFont="1" applyBorder="1" applyAlignment="1">
      <alignment horizontal="center" vertical="center"/>
    </xf>
    <xf numFmtId="168" fontId="4" fillId="0" borderId="10" xfId="0" applyNumberFormat="1" applyFont="1" applyBorder="1" applyAlignment="1">
      <alignment horizontal="center" vertical="center"/>
    </xf>
    <xf numFmtId="167" fontId="0" fillId="0" borderId="37" xfId="0" applyNumberFormat="1" applyBorder="1" applyAlignment="1">
      <alignment wrapText="1"/>
    </xf>
    <xf numFmtId="167" fontId="0" fillId="0" borderId="31" xfId="0" applyNumberFormat="1" applyBorder="1"/>
    <xf numFmtId="167" fontId="0" fillId="0" borderId="42" xfId="0" applyNumberFormat="1" applyBorder="1"/>
    <xf numFmtId="167" fontId="0" fillId="0" borderId="37" xfId="0" applyNumberFormat="1" applyBorder="1"/>
    <xf numFmtId="167" fontId="0" fillId="0" borderId="19" xfId="0" applyNumberFormat="1" applyBorder="1"/>
    <xf numFmtId="166" fontId="4" fillId="6" borderId="4" xfId="0" applyNumberFormat="1" applyFont="1" applyFill="1" applyBorder="1" applyAlignment="1">
      <alignment horizontal="center" vertical="center"/>
    </xf>
    <xf numFmtId="166" fontId="4" fillId="6" borderId="11" xfId="0" applyNumberFormat="1" applyFont="1" applyFill="1" applyBorder="1" applyAlignment="1">
      <alignment horizontal="center" vertical="center"/>
    </xf>
    <xf numFmtId="166" fontId="4" fillId="6" borderId="10" xfId="0" applyNumberFormat="1" applyFont="1" applyFill="1" applyBorder="1" applyAlignment="1">
      <alignment horizontal="center" vertical="center"/>
    </xf>
    <xf numFmtId="0" fontId="0" fillId="6" borderId="0" xfId="0" applyFill="1"/>
    <xf numFmtId="0" fontId="0" fillId="6" borderId="37" xfId="0" applyFill="1" applyBorder="1"/>
    <xf numFmtId="0" fontId="0" fillId="6" borderId="40" xfId="0" applyFill="1" applyBorder="1"/>
    <xf numFmtId="0" fontId="0" fillId="6" borderId="11" xfId="0" applyFill="1" applyBorder="1"/>
    <xf numFmtId="0" fontId="0" fillId="6" borderId="19" xfId="0" applyFill="1" applyBorder="1"/>
    <xf numFmtId="0" fontId="0" fillId="6" borderId="30" xfId="0" applyFill="1" applyBorder="1"/>
    <xf numFmtId="0" fontId="0" fillId="6" borderId="31" xfId="0" applyFill="1" applyBorder="1"/>
    <xf numFmtId="167" fontId="9" fillId="6" borderId="39" xfId="0" applyNumberFormat="1" applyFont="1" applyFill="1" applyBorder="1" applyAlignment="1">
      <alignment horizontal="center" vertical="center"/>
    </xf>
    <xf numFmtId="3" fontId="9" fillId="0" borderId="14" xfId="0" applyNumberFormat="1" applyFont="1" applyBorder="1" applyAlignment="1">
      <alignment horizontal="center" vertical="center" wrapText="1"/>
    </xf>
    <xf numFmtId="0" fontId="4" fillId="0" borderId="14" xfId="0" applyFont="1" applyBorder="1" applyAlignment="1">
      <alignment horizontal="center" vertical="center" wrapText="1"/>
    </xf>
    <xf numFmtId="3" fontId="4" fillId="0" borderId="14" xfId="0" applyNumberFormat="1" applyFont="1" applyBorder="1" applyAlignment="1">
      <alignment horizontal="center" vertical="center" wrapText="1"/>
    </xf>
    <xf numFmtId="0" fontId="4" fillId="0" borderId="18" xfId="0" applyFont="1" applyBorder="1" applyAlignment="1">
      <alignment horizontal="center" vertical="center" wrapText="1"/>
    </xf>
    <xf numFmtId="3" fontId="4" fillId="0" borderId="14" xfId="0" applyNumberFormat="1" applyFont="1" applyBorder="1" applyAlignment="1">
      <alignment horizontal="center" vertical="center"/>
    </xf>
    <xf numFmtId="3" fontId="9" fillId="0" borderId="46" xfId="0" applyNumberFormat="1" applyFont="1" applyBorder="1" applyAlignment="1">
      <alignment horizontal="center" vertical="center"/>
    </xf>
    <xf numFmtId="0" fontId="5" fillId="6" borderId="2" xfId="0" applyFont="1" applyFill="1" applyBorder="1" applyAlignment="1">
      <alignment horizontal="center" vertical="center" wrapText="1"/>
    </xf>
    <xf numFmtId="164" fontId="5" fillId="6" borderId="11" xfId="0" applyNumberFormat="1" applyFont="1" applyFill="1" applyBorder="1" applyAlignment="1">
      <alignment horizontal="center" vertical="center" wrapText="1"/>
    </xf>
    <xf numFmtId="0" fontId="5" fillId="6" borderId="11" xfId="0" applyFont="1" applyFill="1" applyBorder="1" applyAlignment="1">
      <alignment horizontal="center" vertical="center" wrapText="1"/>
    </xf>
    <xf numFmtId="0" fontId="14" fillId="6" borderId="14" xfId="0" applyFont="1" applyFill="1" applyBorder="1" applyAlignment="1">
      <alignment horizontal="center" vertical="center" wrapText="1"/>
    </xf>
    <xf numFmtId="0" fontId="15" fillId="6" borderId="14" xfId="0" applyFont="1" applyFill="1" applyBorder="1" applyAlignment="1">
      <alignment horizontal="center" vertical="center" wrapText="1"/>
    </xf>
    <xf numFmtId="0" fontId="14" fillId="6" borderId="42" xfId="0" applyFont="1" applyFill="1" applyBorder="1" applyAlignment="1">
      <alignment horizontal="center" vertical="center" wrapText="1"/>
    </xf>
    <xf numFmtId="165" fontId="6" fillId="3" borderId="1" xfId="0" applyNumberFormat="1" applyFont="1" applyFill="1" applyBorder="1" applyAlignment="1">
      <alignment horizontal="center" vertical="center" wrapText="1"/>
    </xf>
    <xf numFmtId="0" fontId="4" fillId="12" borderId="29" xfId="0" applyFont="1" applyFill="1" applyBorder="1" applyAlignment="1">
      <alignment horizontal="center" vertical="center" wrapText="1"/>
    </xf>
    <xf numFmtId="0" fontId="6" fillId="7" borderId="2" xfId="0" applyFont="1" applyFill="1" applyBorder="1" applyAlignment="1">
      <alignment horizontal="center" vertical="center" wrapText="1"/>
    </xf>
    <xf numFmtId="0" fontId="15" fillId="0" borderId="17" xfId="0" applyFont="1" applyBorder="1" applyAlignment="1">
      <alignment horizontal="center" vertical="center" wrapText="1"/>
    </xf>
    <xf numFmtId="0" fontId="4" fillId="0" borderId="12" xfId="0" applyFont="1" applyBorder="1" applyAlignment="1">
      <alignment horizontal="center" vertical="center" wrapText="1"/>
    </xf>
    <xf numFmtId="0" fontId="9" fillId="0" borderId="47" xfId="0" applyFont="1" applyBorder="1" applyAlignment="1">
      <alignment horizontal="center" vertical="center" wrapText="1"/>
    </xf>
    <xf numFmtId="0" fontId="9" fillId="0" borderId="12" xfId="0" applyFont="1" applyBorder="1" applyAlignment="1">
      <alignment horizontal="center" vertical="center" wrapText="1"/>
    </xf>
    <xf numFmtId="0" fontId="4" fillId="13" borderId="12" xfId="0" applyFont="1" applyFill="1" applyBorder="1" applyAlignment="1">
      <alignment horizontal="center" vertical="center" wrapText="1"/>
    </xf>
    <xf numFmtId="164" fontId="6" fillId="3" borderId="1" xfId="0" applyNumberFormat="1" applyFont="1" applyFill="1" applyBorder="1" applyAlignment="1">
      <alignment horizontal="center" vertical="center" wrapText="1"/>
    </xf>
    <xf numFmtId="0" fontId="5" fillId="6" borderId="1" xfId="0" applyFont="1" applyFill="1" applyBorder="1" applyAlignment="1">
      <alignment horizontal="center" vertical="center" wrapText="1"/>
    </xf>
    <xf numFmtId="166" fontId="4" fillId="12" borderId="54" xfId="0" applyNumberFormat="1" applyFont="1" applyFill="1" applyBorder="1" applyAlignment="1">
      <alignment horizontal="center" vertical="center"/>
    </xf>
    <xf numFmtId="166" fontId="4" fillId="12" borderId="48" xfId="0" applyNumberFormat="1" applyFont="1" applyFill="1" applyBorder="1" applyAlignment="1">
      <alignment horizontal="center" vertical="center"/>
    </xf>
    <xf numFmtId="166" fontId="4" fillId="12" borderId="55" xfId="0" applyNumberFormat="1" applyFont="1" applyFill="1" applyBorder="1" applyAlignment="1">
      <alignment horizontal="center" vertical="center"/>
    </xf>
    <xf numFmtId="166" fontId="4" fillId="12" borderId="22" xfId="0" applyNumberFormat="1" applyFont="1" applyFill="1" applyBorder="1" applyAlignment="1">
      <alignment horizontal="center" vertical="center"/>
    </xf>
    <xf numFmtId="0" fontId="14" fillId="6" borderId="5" xfId="0" applyFont="1" applyFill="1" applyBorder="1" applyAlignment="1">
      <alignment horizontal="center" vertical="center" wrapText="1"/>
    </xf>
    <xf numFmtId="166" fontId="4" fillId="13" borderId="6" xfId="0" applyNumberFormat="1" applyFont="1" applyFill="1" applyBorder="1" applyAlignment="1">
      <alignment horizontal="center" vertical="center"/>
    </xf>
    <xf numFmtId="0" fontId="5" fillId="6" borderId="53" xfId="0" applyFont="1" applyFill="1" applyBorder="1" applyAlignment="1">
      <alignment horizontal="center" vertical="center" wrapText="1"/>
    </xf>
    <xf numFmtId="164" fontId="5" fillId="6" borderId="7" xfId="0" applyNumberFormat="1" applyFont="1" applyFill="1" applyBorder="1" applyAlignment="1">
      <alignment horizontal="center" vertical="center" wrapText="1"/>
    </xf>
    <xf numFmtId="0" fontId="5" fillId="6" borderId="37" xfId="0" applyFont="1" applyFill="1" applyBorder="1" applyAlignment="1">
      <alignment horizontal="center" vertical="center" wrapText="1"/>
    </xf>
    <xf numFmtId="166" fontId="6" fillId="13" borderId="7" xfId="0" applyNumberFormat="1" applyFont="1" applyFill="1" applyBorder="1" applyAlignment="1">
      <alignment horizontal="center" vertical="center" wrapText="1"/>
    </xf>
    <xf numFmtId="0" fontId="6" fillId="3" borderId="57" xfId="0" applyFont="1" applyFill="1" applyBorder="1" applyAlignment="1">
      <alignment horizontal="center" vertical="center" wrapText="1"/>
    </xf>
    <xf numFmtId="0" fontId="5" fillId="6" borderId="58" xfId="0" applyFont="1" applyFill="1" applyBorder="1" applyAlignment="1">
      <alignment horizontal="center" vertical="center" wrapText="1"/>
    </xf>
    <xf numFmtId="164" fontId="0" fillId="2" borderId="1" xfId="0" applyNumberFormat="1" applyFill="1" applyBorder="1" applyAlignment="1">
      <alignment horizontal="center"/>
    </xf>
    <xf numFmtId="0" fontId="0" fillId="0" borderId="0" xfId="0" applyAlignment="1">
      <alignment horizontal="center"/>
    </xf>
    <xf numFmtId="0" fontId="0" fillId="4" borderId="1" xfId="0" applyFill="1" applyBorder="1" applyAlignment="1">
      <alignment horizontal="center"/>
    </xf>
    <xf numFmtId="0" fontId="4" fillId="10" borderId="36" xfId="0" applyFont="1" applyFill="1" applyBorder="1" applyAlignment="1">
      <alignment horizontal="center" vertical="center" wrapText="1"/>
    </xf>
    <xf numFmtId="0" fontId="18" fillId="6" borderId="14" xfId="0" applyFont="1" applyFill="1" applyBorder="1" applyAlignment="1">
      <alignment horizontal="center" vertical="center" wrapText="1"/>
    </xf>
    <xf numFmtId="166" fontId="4" fillId="10" borderId="40" xfId="0" applyNumberFormat="1" applyFont="1" applyFill="1" applyBorder="1" applyAlignment="1">
      <alignment horizontal="center" vertical="center"/>
    </xf>
    <xf numFmtId="166" fontId="4" fillId="10" borderId="31" xfId="0" applyNumberFormat="1" applyFont="1" applyFill="1" applyBorder="1" applyAlignment="1">
      <alignment horizontal="center" vertical="center"/>
    </xf>
    <xf numFmtId="166" fontId="4" fillId="10" borderId="30" xfId="0" applyNumberFormat="1" applyFont="1" applyFill="1" applyBorder="1" applyAlignment="1">
      <alignment horizontal="center" vertical="center"/>
    </xf>
    <xf numFmtId="166" fontId="8" fillId="10" borderId="31" xfId="0" applyNumberFormat="1" applyFont="1" applyFill="1" applyBorder="1" applyAlignment="1">
      <alignment horizontal="center" vertical="center"/>
    </xf>
    <xf numFmtId="166" fontId="8" fillId="10" borderId="26" xfId="0" applyNumberFormat="1" applyFont="1" applyFill="1" applyBorder="1" applyAlignment="1">
      <alignment horizontal="center" vertical="center"/>
    </xf>
    <xf numFmtId="166" fontId="4" fillId="10" borderId="27" xfId="0" applyNumberFormat="1" applyFont="1" applyFill="1" applyBorder="1" applyAlignment="1">
      <alignment horizontal="center" vertical="center"/>
    </xf>
    <xf numFmtId="166" fontId="4" fillId="10" borderId="28" xfId="0" applyNumberFormat="1" applyFont="1" applyFill="1" applyBorder="1" applyAlignment="1">
      <alignment horizontal="center" vertical="center"/>
    </xf>
    <xf numFmtId="166" fontId="14" fillId="6" borderId="56" xfId="0" applyNumberFormat="1" applyFont="1" applyFill="1" applyBorder="1" applyAlignment="1">
      <alignment horizontal="center" vertical="center"/>
    </xf>
    <xf numFmtId="166" fontId="4" fillId="12" borderId="17" xfId="0" applyNumberFormat="1" applyFont="1" applyFill="1" applyBorder="1" applyAlignment="1">
      <alignment horizontal="center" vertical="center"/>
    </xf>
    <xf numFmtId="166" fontId="4" fillId="6" borderId="59" xfId="0" applyNumberFormat="1" applyFont="1" applyFill="1" applyBorder="1" applyAlignment="1">
      <alignment horizontal="center" vertical="center"/>
    </xf>
    <xf numFmtId="166" fontId="4" fillId="12" borderId="58" xfId="0" applyNumberFormat="1" applyFont="1" applyFill="1" applyBorder="1" applyAlignment="1">
      <alignment horizontal="center" vertical="center"/>
    </xf>
    <xf numFmtId="166" fontId="4" fillId="6" borderId="32" xfId="0" applyNumberFormat="1" applyFont="1" applyFill="1" applyBorder="1" applyAlignment="1">
      <alignment horizontal="center" vertical="center"/>
    </xf>
    <xf numFmtId="166" fontId="4" fillId="12" borderId="57" xfId="0" applyNumberFormat="1" applyFont="1" applyFill="1" applyBorder="1" applyAlignment="1">
      <alignment horizontal="center" vertical="center"/>
    </xf>
    <xf numFmtId="166" fontId="6" fillId="6" borderId="60" xfId="0" applyNumberFormat="1" applyFont="1" applyFill="1" applyBorder="1" applyAlignment="1">
      <alignment horizontal="center" vertical="center" wrapText="1"/>
    </xf>
    <xf numFmtId="166" fontId="5" fillId="6" borderId="32" xfId="0" applyNumberFormat="1" applyFont="1" applyFill="1" applyBorder="1" applyAlignment="1">
      <alignment horizontal="center" vertical="center" wrapText="1"/>
    </xf>
    <xf numFmtId="166" fontId="4" fillId="6" borderId="34" xfId="0" applyNumberFormat="1" applyFont="1" applyFill="1" applyBorder="1" applyAlignment="1">
      <alignment horizontal="center" vertical="center"/>
    </xf>
    <xf numFmtId="166" fontId="4" fillId="12" borderId="53" xfId="0" applyNumberFormat="1" applyFont="1" applyFill="1" applyBorder="1" applyAlignment="1">
      <alignment horizontal="center" vertical="center"/>
    </xf>
    <xf numFmtId="166" fontId="9" fillId="10" borderId="36" xfId="0" applyNumberFormat="1" applyFont="1" applyFill="1" applyBorder="1" applyAlignment="1">
      <alignment horizontal="center" vertical="center"/>
    </xf>
    <xf numFmtId="166" fontId="9" fillId="12" borderId="17" xfId="0" applyNumberFormat="1" applyFont="1" applyFill="1" applyBorder="1" applyAlignment="1">
      <alignment horizontal="center" vertical="center"/>
    </xf>
    <xf numFmtId="167" fontId="13" fillId="6" borderId="42" xfId="0" applyNumberFormat="1" applyFont="1" applyFill="1" applyBorder="1" applyAlignment="1">
      <alignment horizontal="center" vertical="center"/>
    </xf>
    <xf numFmtId="166" fontId="10" fillId="10" borderId="28" xfId="0" applyNumberFormat="1" applyFont="1" applyFill="1" applyBorder="1" applyAlignment="1">
      <alignment horizontal="center" vertical="center"/>
    </xf>
    <xf numFmtId="167" fontId="10" fillId="12" borderId="17" xfId="0" applyNumberFormat="1" applyFont="1" applyFill="1" applyBorder="1" applyAlignment="1">
      <alignment horizontal="center" vertical="center"/>
    </xf>
    <xf numFmtId="166" fontId="4" fillId="10" borderId="37" xfId="0" applyNumberFormat="1" applyFont="1" applyFill="1" applyBorder="1" applyAlignment="1">
      <alignment horizontal="center" vertical="center"/>
    </xf>
    <xf numFmtId="166" fontId="9" fillId="6" borderId="20" xfId="0" applyNumberFormat="1" applyFont="1" applyFill="1" applyBorder="1" applyAlignment="1">
      <alignment horizontal="center" vertical="center"/>
    </xf>
    <xf numFmtId="166" fontId="4" fillId="6" borderId="61" xfId="0" applyNumberFormat="1" applyFont="1" applyFill="1" applyBorder="1" applyAlignment="1">
      <alignment horizontal="center" vertical="center"/>
    </xf>
    <xf numFmtId="166" fontId="6" fillId="6" borderId="61" xfId="0" applyNumberFormat="1" applyFont="1" applyFill="1" applyBorder="1" applyAlignment="1">
      <alignment horizontal="center" vertical="center" wrapText="1"/>
    </xf>
    <xf numFmtId="166" fontId="9" fillId="6" borderId="62" xfId="0" applyNumberFormat="1" applyFont="1" applyFill="1" applyBorder="1" applyAlignment="1">
      <alignment horizontal="center" vertical="center"/>
    </xf>
    <xf numFmtId="166" fontId="5" fillId="6" borderId="61" xfId="0" applyNumberFormat="1" applyFont="1" applyFill="1" applyBorder="1" applyAlignment="1">
      <alignment horizontal="center" vertical="center" wrapText="1"/>
    </xf>
    <xf numFmtId="166" fontId="14" fillId="6" borderId="63" xfId="0" applyNumberFormat="1" applyFont="1" applyFill="1" applyBorder="1" applyAlignment="1">
      <alignment horizontal="center" vertical="center"/>
    </xf>
    <xf numFmtId="166" fontId="4" fillId="13" borderId="39" xfId="0" applyNumberFormat="1" applyFont="1" applyFill="1" applyBorder="1" applyAlignment="1">
      <alignment horizontal="center" vertical="center"/>
    </xf>
    <xf numFmtId="166" fontId="4" fillId="10" borderId="3" xfId="0" applyNumberFormat="1" applyFont="1" applyFill="1" applyBorder="1" applyAlignment="1">
      <alignment horizontal="center" vertical="center"/>
    </xf>
    <xf numFmtId="166" fontId="14" fillId="6" borderId="18" xfId="0" applyNumberFormat="1" applyFont="1" applyFill="1" applyBorder="1" applyAlignment="1">
      <alignment horizontal="center" vertical="center"/>
    </xf>
    <xf numFmtId="168" fontId="1" fillId="3" borderId="1" xfId="0" applyNumberFormat="1" applyFont="1" applyFill="1" applyBorder="1" applyAlignment="1">
      <alignment horizontal="center"/>
    </xf>
    <xf numFmtId="168" fontId="1" fillId="2" borderId="1" xfId="0" applyNumberFormat="1" applyFont="1" applyFill="1" applyBorder="1" applyAlignment="1">
      <alignment horizontal="center"/>
    </xf>
    <xf numFmtId="167" fontId="3" fillId="0" borderId="1" xfId="0" applyNumberFormat="1" applyFont="1" applyFill="1" applyBorder="1" applyAlignment="1">
      <alignment horizontal="center"/>
    </xf>
    <xf numFmtId="0" fontId="3" fillId="0" borderId="1" xfId="0" applyFont="1" applyFill="1" applyBorder="1" applyAlignment="1">
      <alignment horizontal="center"/>
    </xf>
    <xf numFmtId="0" fontId="19" fillId="6" borderId="0" xfId="0" applyFont="1" applyFill="1" applyAlignment="1">
      <alignment horizontal="center" wrapText="1"/>
    </xf>
    <xf numFmtId="0" fontId="7" fillId="0" borderId="43" xfId="0" applyFont="1" applyBorder="1" applyAlignment="1">
      <alignment horizontal="center" vertical="center" wrapText="1"/>
    </xf>
    <xf numFmtId="0" fontId="7" fillId="0" borderId="22" xfId="0" applyFont="1" applyBorder="1" applyAlignment="1">
      <alignment horizontal="center" vertical="center" wrapText="1"/>
    </xf>
    <xf numFmtId="164" fontId="6" fillId="0" borderId="36" xfId="0" applyNumberFormat="1" applyFont="1" applyBorder="1" applyAlignment="1">
      <alignment horizontal="center" vertical="center" wrapText="1"/>
    </xf>
    <xf numFmtId="164" fontId="6" fillId="0" borderId="47" xfId="0" applyNumberFormat="1" applyFont="1" applyBorder="1" applyAlignment="1">
      <alignment horizontal="center" vertical="center" wrapText="1"/>
    </xf>
    <xf numFmtId="0" fontId="11" fillId="0" borderId="18" xfId="0" applyFont="1" applyBorder="1" applyAlignment="1">
      <alignment horizontal="center" vertical="center" wrapText="1"/>
    </xf>
    <xf numFmtId="0" fontId="11" fillId="0" borderId="24" xfId="0" applyFont="1" applyBorder="1" applyAlignment="1">
      <alignment horizontal="center" vertical="center" wrapText="1"/>
    </xf>
    <xf numFmtId="0" fontId="11" fillId="0" borderId="43" xfId="0" applyFont="1" applyBorder="1" applyAlignment="1">
      <alignment horizontal="center" vertical="center" wrapText="1"/>
    </xf>
    <xf numFmtId="0" fontId="11" fillId="0" borderId="22" xfId="0" applyFont="1" applyBorder="1" applyAlignment="1">
      <alignment horizontal="center" vertical="center" wrapText="1"/>
    </xf>
    <xf numFmtId="0" fontId="16" fillId="0" borderId="23" xfId="0" applyFont="1" applyBorder="1" applyAlignment="1">
      <alignment horizontal="center" vertical="center" wrapText="1"/>
    </xf>
    <xf numFmtId="0" fontId="16" fillId="0" borderId="15" xfId="0" applyFont="1" applyBorder="1" applyAlignment="1">
      <alignment horizontal="center" vertical="center" wrapText="1"/>
    </xf>
    <xf numFmtId="0" fontId="16" fillId="0" borderId="20" xfId="0" applyFont="1" applyBorder="1" applyAlignment="1">
      <alignment horizontal="center" vertical="center" wrapText="1"/>
    </xf>
    <xf numFmtId="0" fontId="13" fillId="0" borderId="23" xfId="0" applyFont="1" applyBorder="1" applyAlignment="1">
      <alignment horizontal="center" vertical="center" wrapText="1"/>
    </xf>
    <xf numFmtId="0" fontId="13" fillId="0" borderId="15" xfId="0" applyFont="1" applyBorder="1" applyAlignment="1">
      <alignment horizontal="center" vertical="center" wrapText="1"/>
    </xf>
    <xf numFmtId="0" fontId="17" fillId="0" borderId="20" xfId="0" applyFont="1" applyBorder="1" applyAlignment="1">
      <alignment horizontal="center" vertical="center" wrapText="1"/>
    </xf>
    <xf numFmtId="0" fontId="12" fillId="0" borderId="23" xfId="0" applyFont="1" applyBorder="1" applyAlignment="1">
      <alignment horizontal="center" vertical="center" wrapText="1"/>
    </xf>
    <xf numFmtId="0" fontId="12" fillId="0" borderId="15" xfId="0" applyFont="1" applyBorder="1" applyAlignment="1">
      <alignment horizontal="center" vertical="center" wrapText="1"/>
    </xf>
    <xf numFmtId="9" fontId="4" fillId="0" borderId="20" xfId="0" applyNumberFormat="1" applyFont="1" applyBorder="1" applyAlignment="1">
      <alignment horizontal="center" vertical="center"/>
    </xf>
    <xf numFmtId="9" fontId="4" fillId="0" borderId="23" xfId="0" applyNumberFormat="1" applyFont="1" applyBorder="1" applyAlignment="1">
      <alignment horizontal="center" vertical="center"/>
    </xf>
    <xf numFmtId="9" fontId="4" fillId="0" borderId="15" xfId="0" applyNumberFormat="1" applyFont="1" applyBorder="1" applyAlignment="1">
      <alignment horizontal="center" vertical="center"/>
    </xf>
    <xf numFmtId="0" fontId="5" fillId="6" borderId="57" xfId="0" applyFont="1" applyFill="1" applyBorder="1" applyAlignment="1">
      <alignment horizontal="center" vertical="center" wrapText="1"/>
    </xf>
    <xf numFmtId="9" fontId="4" fillId="0" borderId="35" xfId="0" applyNumberFormat="1" applyFont="1" applyBorder="1" applyAlignment="1">
      <alignment horizontal="center" vertical="center"/>
    </xf>
    <xf numFmtId="9" fontId="4" fillId="0" borderId="16" xfId="0" applyNumberFormat="1" applyFont="1" applyBorder="1" applyAlignment="1">
      <alignment horizontal="center" vertical="center"/>
    </xf>
    <xf numFmtId="0" fontId="6" fillId="7" borderId="8" xfId="0" applyFont="1" applyFill="1" applyBorder="1" applyAlignment="1">
      <alignment horizontal="center" vertical="center" wrapText="1"/>
    </xf>
    <xf numFmtId="0" fontId="4" fillId="0" borderId="20"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15" xfId="0" applyFont="1" applyBorder="1" applyAlignment="1">
      <alignment horizontal="center" vertical="center" wrapText="1"/>
    </xf>
    <xf numFmtId="0" fontId="5" fillId="8" borderId="35" xfId="0" applyFont="1" applyFill="1" applyBorder="1" applyAlignment="1">
      <alignment horizontal="center" vertical="center" wrapText="1"/>
    </xf>
    <xf numFmtId="0" fontId="5" fillId="8" borderId="16" xfId="0" applyFont="1" applyFill="1" applyBorder="1" applyAlignment="1">
      <alignment horizontal="center" vertical="center" wrapText="1"/>
    </xf>
    <xf numFmtId="164" fontId="6" fillId="8" borderId="7" xfId="0" applyNumberFormat="1" applyFont="1" applyFill="1" applyBorder="1" applyAlignment="1">
      <alignment horizontal="center" vertical="center" wrapText="1"/>
    </xf>
    <xf numFmtId="164" fontId="6" fillId="8" borderId="1" xfId="0" applyNumberFormat="1" applyFont="1" applyFill="1" applyBorder="1" applyAlignment="1">
      <alignment horizontal="center" vertical="center" wrapText="1"/>
    </xf>
    <xf numFmtId="164" fontId="6" fillId="8" borderId="11" xfId="0" applyNumberFormat="1" applyFont="1" applyFill="1" applyBorder="1" applyAlignment="1">
      <alignment horizontal="center" vertical="center" wrapText="1"/>
    </xf>
    <xf numFmtId="0" fontId="5" fillId="8" borderId="34" xfId="0" applyFont="1" applyFill="1" applyBorder="1" applyAlignment="1">
      <alignment horizontal="center" vertical="center" wrapText="1"/>
    </xf>
    <xf numFmtId="0" fontId="5" fillId="8" borderId="32" xfId="0" applyFont="1" applyFill="1" applyBorder="1" applyAlignment="1">
      <alignment horizontal="center" vertical="center" wrapText="1"/>
    </xf>
    <xf numFmtId="0" fontId="5" fillId="8" borderId="33" xfId="0" applyFont="1" applyFill="1" applyBorder="1" applyAlignment="1">
      <alignment horizontal="center" vertical="center" wrapText="1"/>
    </xf>
    <xf numFmtId="164" fontId="6" fillId="8" borderId="6" xfId="0" applyNumberFormat="1" applyFont="1" applyFill="1" applyBorder="1" applyAlignment="1">
      <alignment horizontal="center" vertical="center" wrapText="1"/>
    </xf>
    <xf numFmtId="164" fontId="6" fillId="8" borderId="3" xfId="0" applyNumberFormat="1" applyFont="1" applyFill="1" applyBorder="1" applyAlignment="1">
      <alignment horizontal="center" vertical="center" wrapText="1"/>
    </xf>
    <xf numFmtId="164" fontId="6" fillId="8" borderId="10" xfId="0" applyNumberFormat="1" applyFont="1" applyFill="1" applyBorder="1" applyAlignment="1">
      <alignment horizontal="center" vertical="center" wrapText="1"/>
    </xf>
    <xf numFmtId="0" fontId="5" fillId="8" borderId="5" xfId="0" applyFont="1" applyFill="1" applyBorder="1" applyAlignment="1">
      <alignment horizontal="center" vertical="center" wrapText="1"/>
    </xf>
    <xf numFmtId="0" fontId="5" fillId="8" borderId="8" xfId="0" applyFont="1" applyFill="1" applyBorder="1" applyAlignment="1">
      <alignment horizontal="center" vertical="center" wrapText="1"/>
    </xf>
    <xf numFmtId="0" fontId="5" fillId="8" borderId="9" xfId="0" applyFont="1" applyFill="1" applyBorder="1" applyAlignment="1">
      <alignment horizontal="center" vertical="center" wrapText="1"/>
    </xf>
    <xf numFmtId="164" fontId="6" fillId="7" borderId="3" xfId="0" applyNumberFormat="1" applyFont="1" applyFill="1" applyBorder="1" applyAlignment="1">
      <alignment horizontal="center" vertical="center" wrapText="1"/>
    </xf>
    <xf numFmtId="0" fontId="5" fillId="6" borderId="50" xfId="0" applyFont="1" applyFill="1" applyBorder="1" applyAlignment="1">
      <alignment horizontal="center" vertical="center" wrapText="1"/>
    </xf>
    <xf numFmtId="0" fontId="5" fillId="6" borderId="51" xfId="0" applyFont="1" applyFill="1" applyBorder="1" applyAlignment="1">
      <alignment horizontal="center" vertical="center" wrapText="1"/>
    </xf>
    <xf numFmtId="164" fontId="5" fillId="6" borderId="4" xfId="0" applyNumberFormat="1" applyFont="1" applyFill="1" applyBorder="1" applyAlignment="1">
      <alignment horizontal="center" vertical="center" wrapText="1"/>
    </xf>
    <xf numFmtId="164" fontId="5" fillId="6" borderId="2" xfId="0" applyNumberFormat="1" applyFont="1" applyFill="1" applyBorder="1" applyAlignment="1">
      <alignment horizontal="center" vertical="center" wrapText="1"/>
    </xf>
    <xf numFmtId="164" fontId="5" fillId="6" borderId="1" xfId="0" applyNumberFormat="1" applyFont="1" applyFill="1" applyBorder="1" applyAlignment="1">
      <alignment horizontal="center" vertical="center" wrapText="1"/>
    </xf>
    <xf numFmtId="0" fontId="6" fillId="7" borderId="50" xfId="0" applyFont="1" applyFill="1" applyBorder="1" applyAlignment="1">
      <alignment horizontal="center" vertical="center" wrapText="1"/>
    </xf>
    <xf numFmtId="0" fontId="6" fillId="7" borderId="9" xfId="0" applyFont="1" applyFill="1" applyBorder="1" applyAlignment="1">
      <alignment horizontal="center" vertical="center" wrapText="1"/>
    </xf>
    <xf numFmtId="164" fontId="6" fillId="7" borderId="4" xfId="0" applyNumberFormat="1" applyFont="1" applyFill="1" applyBorder="1" applyAlignment="1">
      <alignment horizontal="center" vertical="center" wrapText="1"/>
    </xf>
    <xf numFmtId="164" fontId="6" fillId="7" borderId="10" xfId="0" applyNumberFormat="1" applyFont="1" applyFill="1" applyBorder="1" applyAlignment="1">
      <alignment horizontal="center" vertical="center" wrapText="1"/>
    </xf>
    <xf numFmtId="164" fontId="6" fillId="0" borderId="56" xfId="0" applyNumberFormat="1" applyFont="1" applyBorder="1" applyAlignment="1">
      <alignment horizontal="center" vertical="center" wrapText="1"/>
    </xf>
    <xf numFmtId="0" fontId="0" fillId="0" borderId="4" xfId="0" applyBorder="1" applyAlignment="1">
      <alignment horizontal="center" vertical="center" textRotation="90"/>
    </xf>
    <xf numFmtId="0" fontId="0" fillId="0" borderId="3" xfId="0" applyBorder="1" applyAlignment="1">
      <alignment horizontal="center" vertical="center" textRotation="90"/>
    </xf>
    <xf numFmtId="0" fontId="0" fillId="0" borderId="2" xfId="0" applyBorder="1" applyAlignment="1">
      <alignment horizontal="center" vertical="center" textRotation="90"/>
    </xf>
    <xf numFmtId="0" fontId="20" fillId="6" borderId="31" xfId="0" applyFont="1" applyFill="1" applyBorder="1" applyAlignment="1">
      <alignment horizontal="center"/>
    </xf>
    <xf numFmtId="0" fontId="0" fillId="6" borderId="48" xfId="0" applyFill="1" applyBorder="1" applyAlignment="1">
      <alignment horizontal="center"/>
    </xf>
    <xf numFmtId="0" fontId="0" fillId="6" borderId="55" xfId="0" applyFill="1" applyBorder="1" applyAlignment="1">
      <alignment horizontal="center"/>
    </xf>
  </cellXfs>
  <cellStyles count="1">
    <cellStyle name="Normal" xfId="0" builtinId="0"/>
  </cellStyles>
  <dxfs count="0"/>
  <tableStyles count="0" defaultTableStyle="TableStyleMedium2" defaultPivotStyle="PivotStyleLight16"/>
  <colors>
    <mruColors>
      <color rgb="FF205F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400" b="0" i="0" u="none" strike="noStrike" kern="1200" spc="0" baseline="0">
                <a:solidFill>
                  <a:sysClr val="windowText" lastClr="000000">
                    <a:lumMod val="65000"/>
                    <a:lumOff val="35000"/>
                  </a:sysClr>
                </a:solidFill>
                <a:latin typeface="+mn-lt"/>
                <a:ea typeface="+mn-ea"/>
                <a:cs typeface="+mn-cs"/>
              </a:defRPr>
            </a:pPr>
            <a:r>
              <a:rPr lang="fr-FR" sz="1800" b="0" i="0" baseline="0">
                <a:effectLst/>
              </a:rPr>
              <a:t>Enveloppe ITI en M€ </a:t>
            </a:r>
          </a:p>
        </c:rich>
      </c:tx>
      <c:overlay val="0"/>
      <c:spPr>
        <a:noFill/>
        <a:ln>
          <a:noFill/>
        </a:ln>
        <a:effectLst/>
      </c:spPr>
      <c:txPr>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400" b="0" i="0" u="none" strike="noStrike" kern="1200" spc="0" baseline="0">
              <a:solidFill>
                <a:sysClr val="windowText" lastClr="000000">
                  <a:lumMod val="65000"/>
                  <a:lumOff val="35000"/>
                </a:sysClr>
              </a:solidFill>
              <a:latin typeface="+mn-lt"/>
              <a:ea typeface="+mn-ea"/>
              <a:cs typeface="+mn-cs"/>
            </a:defRPr>
          </a:pPr>
          <a:endParaRPr lang="fr-FR"/>
        </a:p>
      </c:txPr>
    </c:title>
    <c:autoTitleDeleted val="0"/>
    <c:plotArea>
      <c:layout>
        <c:manualLayout>
          <c:layoutTarget val="inner"/>
          <c:xMode val="edge"/>
          <c:yMode val="edge"/>
          <c:x val="0.3456626991589466"/>
          <c:y val="0.27698353385932178"/>
          <c:w val="0.1649896478255749"/>
          <c:h val="0.55813668982207787"/>
        </c:manualLayout>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7-5AD2-4FD5-A62B-8BFA81032BC4}"/>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9-5AD2-4FD5-A62B-8BFA81032BC4}"/>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8-5AD2-4FD5-A62B-8BFA81032BC4}"/>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A-5AD2-4FD5-A62B-8BFA81032BC4}"/>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B-5AD2-4FD5-A62B-8BFA81032BC4}"/>
              </c:ext>
            </c:extLst>
          </c:dPt>
          <c:dLbls>
            <c:dLbl>
              <c:idx val="0"/>
              <c:layout>
                <c:manualLayout>
                  <c:x val="3.653328912396564E-2"/>
                  <c:y val="-0.15231117489209706"/>
                </c:manualLayout>
              </c:layout>
              <c:dLblPos val="bestFi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7-5AD2-4FD5-A62B-8BFA81032BC4}"/>
                </c:ext>
              </c:extLst>
            </c:dLbl>
            <c:dLbl>
              <c:idx val="1"/>
              <c:layout>
                <c:manualLayout>
                  <c:x val="-9.4486329320869811E-2"/>
                  <c:y val="1.1368702231309088E-2"/>
                </c:manualLayout>
              </c:layout>
              <c:dLblPos val="bestFi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9-5AD2-4FD5-A62B-8BFA81032BC4}"/>
                </c:ext>
              </c:extLst>
            </c:dLbl>
            <c:dLbl>
              <c:idx val="2"/>
              <c:layout>
                <c:manualLayout>
                  <c:x val="-4.8248338376614373E-2"/>
                  <c:y val="3.7895674104363396E-3"/>
                </c:manualLayout>
              </c:layout>
              <c:dLblPos val="bestFi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8-5AD2-4FD5-A62B-8BFA81032BC4}"/>
                </c:ext>
              </c:extLst>
            </c:dLbl>
            <c:dLbl>
              <c:idx val="3"/>
              <c:layout>
                <c:manualLayout>
                  <c:x val="-6.7346638984024224E-2"/>
                  <c:y val="2.2737404462618419E-2"/>
                </c:manualLayout>
              </c:layout>
              <c:dLblPos val="bestFi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A-5AD2-4FD5-A62B-8BFA81032BC4}"/>
                </c:ext>
              </c:extLst>
            </c:dLbl>
            <c:dLbl>
              <c:idx val="4"/>
              <c:layout>
                <c:manualLayout>
                  <c:x val="8.2445356080791093E-2"/>
                  <c:y val="-5.9905514765774111E-2"/>
                </c:manualLayout>
              </c:layout>
              <c:dLblPos val="bestFi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B-5AD2-4FD5-A62B-8BFA81032BC4}"/>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dLblPos val="outEnd"/>
            <c:showLegendKey val="0"/>
            <c:showVal val="1"/>
            <c:showCatName val="1"/>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('OS dédiés ITI'!$C$5:$C$8,'OS dédiés ITI'!$C$10)</c:f>
              <c:strCache>
                <c:ptCount val="5"/>
                <c:pt idx="0">
                  <c:v>Numérisation des territoires</c:v>
                </c:pt>
                <c:pt idx="1">
                  <c:v>Rénovation thermique</c:v>
                </c:pt>
                <c:pt idx="2">
                  <c:v>Economie circulaire</c:v>
                </c:pt>
                <c:pt idx="3">
                  <c:v>Biodiversité</c:v>
                </c:pt>
                <c:pt idx="4">
                  <c:v>AT FEDER</c:v>
                </c:pt>
              </c:strCache>
            </c:strRef>
          </c:cat>
          <c:val>
            <c:numRef>
              <c:f>('OS dédiés ITI'!$D$5:$D$8,'OS dédiés ITI'!$D$10)</c:f>
              <c:numCache>
                <c:formatCode>General</c:formatCode>
                <c:ptCount val="5"/>
                <c:pt idx="0">
                  <c:v>21</c:v>
                </c:pt>
                <c:pt idx="1">
                  <c:v>17</c:v>
                </c:pt>
                <c:pt idx="2">
                  <c:v>6</c:v>
                </c:pt>
                <c:pt idx="3">
                  <c:v>10</c:v>
                </c:pt>
                <c:pt idx="4">
                  <c:v>1.8900000000000001</c:v>
                </c:pt>
              </c:numCache>
            </c:numRef>
          </c:val>
          <c:extLst>
            <c:ext xmlns:c16="http://schemas.microsoft.com/office/drawing/2014/chart" uri="{C3380CC4-5D6E-409C-BE32-E72D297353CC}">
              <c16:uniqueId val="{00000000-5AD2-4FD5-A62B-8BFA81032BC4}"/>
            </c:ext>
          </c:extLst>
        </c:ser>
        <c:dLbls>
          <c:showLegendKey val="0"/>
          <c:showVal val="0"/>
          <c:showCatName val="0"/>
          <c:showSerName val="0"/>
          <c:showPercent val="0"/>
          <c:showBubbleSize val="0"/>
          <c:showLeaderLines val="1"/>
        </c:dLbls>
        <c:firstSliceAng val="0"/>
      </c:pieChart>
      <c:spPr>
        <a:noFill/>
        <a:ln>
          <a:noFill/>
        </a:ln>
        <a:effectLst/>
      </c:spPr>
    </c:plotArea>
    <c:legend>
      <c:legendPos val="r"/>
      <c:layout>
        <c:manualLayout>
          <c:xMode val="edge"/>
          <c:yMode val="edge"/>
          <c:x val="0.74957749350091285"/>
          <c:y val="0.27378426485399371"/>
          <c:w val="0.24058596655700348"/>
          <c:h val="0.5161663448749034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570193</xdr:colOff>
      <xdr:row>12</xdr:row>
      <xdr:rowOff>169210</xdr:rowOff>
    </xdr:from>
    <xdr:to>
      <xdr:col>6</xdr:col>
      <xdr:colOff>1158502</xdr:colOff>
      <xdr:row>29</xdr:row>
      <xdr:rowOff>149412</xdr:rowOff>
    </xdr:to>
    <xdr:graphicFrame macro="">
      <xdr:nvGraphicFramePr>
        <xdr:cNvPr id="4" name="Graphique 2">
          <a:extLst>
            <a:ext uri="{FF2B5EF4-FFF2-40B4-BE49-F238E27FC236}">
              <a16:creationId xmlns:a16="http://schemas.microsoft.com/office/drawing/2014/main" id="{9E17D67A-A5F2-4EDC-A98D-91365D21CED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22F3E5-A093-42FC-B9EA-8ED8C4A3B802}">
  <sheetPr>
    <pageSetUpPr fitToPage="1"/>
  </sheetPr>
  <dimension ref="A1:N46"/>
  <sheetViews>
    <sheetView topLeftCell="A34" workbookViewId="0">
      <selection activeCell="E25" sqref="E25"/>
    </sheetView>
  </sheetViews>
  <sheetFormatPr baseColWidth="10" defaultColWidth="11.42578125" defaultRowHeight="15" x14ac:dyDescent="0.25"/>
  <cols>
    <col min="1" max="1" width="30.7109375" bestFit="1" customWidth="1"/>
    <col min="2" max="2" width="0" hidden="1" customWidth="1"/>
    <col min="3" max="3" width="25.5703125" customWidth="1"/>
    <col min="5" max="5" width="33.28515625" customWidth="1"/>
    <col min="6" max="6" width="15.28515625" bestFit="1" customWidth="1"/>
    <col min="7" max="7" width="13.28515625" customWidth="1"/>
    <col min="8" max="8" width="15.5703125" bestFit="1" customWidth="1"/>
    <col min="9" max="9" width="14.7109375" bestFit="1" customWidth="1"/>
    <col min="10" max="10" width="13.28515625" bestFit="1" customWidth="1"/>
    <col min="11" max="11" width="17.85546875" customWidth="1"/>
    <col min="14" max="14" width="13.5703125" bestFit="1" customWidth="1"/>
  </cols>
  <sheetData>
    <row r="1" spans="1:14" ht="48.75" customHeight="1" x14ac:dyDescent="0.35">
      <c r="A1" s="226" t="s">
        <v>0</v>
      </c>
      <c r="B1" s="226"/>
      <c r="C1" s="226"/>
      <c r="D1" s="226"/>
      <c r="E1" s="226"/>
      <c r="F1" s="226"/>
      <c r="G1" s="226"/>
      <c r="H1" s="226"/>
    </row>
    <row r="3" spans="1:14" ht="15.75" thickBot="1" x14ac:dyDescent="0.3">
      <c r="C3" s="69"/>
      <c r="D3" s="70"/>
      <c r="E3" s="69"/>
      <c r="F3" s="70"/>
    </row>
    <row r="4" spans="1:14" ht="32.25" thickBot="1" x14ac:dyDescent="0.3">
      <c r="A4" s="166" t="s">
        <v>1</v>
      </c>
      <c r="B4" s="167" t="s">
        <v>2</v>
      </c>
      <c r="C4" s="168" t="s">
        <v>3</v>
      </c>
      <c r="D4" s="169" t="s">
        <v>4</v>
      </c>
      <c r="E4" s="167" t="s">
        <v>5</v>
      </c>
      <c r="F4" s="170" t="s">
        <v>6</v>
      </c>
      <c r="G4" s="188" t="s">
        <v>7</v>
      </c>
      <c r="H4" s="189" t="s">
        <v>8</v>
      </c>
      <c r="I4" s="164" t="s">
        <v>9</v>
      </c>
      <c r="J4" s="29" t="s">
        <v>10</v>
      </c>
      <c r="K4" s="90" t="s">
        <v>11</v>
      </c>
      <c r="L4" s="107" t="s">
        <v>12</v>
      </c>
      <c r="M4" s="98" t="s">
        <v>13</v>
      </c>
      <c r="N4" s="98" t="s">
        <v>14</v>
      </c>
    </row>
    <row r="5" spans="1:14" ht="48" x14ac:dyDescent="0.25">
      <c r="A5" s="235" t="s">
        <v>15</v>
      </c>
      <c r="B5" s="244"/>
      <c r="C5" s="249" t="s">
        <v>16</v>
      </c>
      <c r="D5" s="267" t="s">
        <v>17</v>
      </c>
      <c r="E5" s="165" t="s">
        <v>18</v>
      </c>
      <c r="F5" s="27">
        <v>6000000</v>
      </c>
      <c r="G5" s="190"/>
      <c r="H5" s="205"/>
      <c r="I5" s="206"/>
      <c r="J5" s="28"/>
      <c r="K5" s="33">
        <v>6000000</v>
      </c>
      <c r="L5" s="99">
        <v>6.49</v>
      </c>
      <c r="M5" s="100">
        <v>209886.6</v>
      </c>
      <c r="N5" s="108">
        <v>6209886.5999999996</v>
      </c>
    </row>
    <row r="6" spans="1:14" ht="72" x14ac:dyDescent="0.25">
      <c r="A6" s="235"/>
      <c r="B6" s="244"/>
      <c r="C6" s="249"/>
      <c r="D6" s="267"/>
      <c r="E6" s="14" t="s">
        <v>19</v>
      </c>
      <c r="F6" s="26">
        <v>17000000</v>
      </c>
      <c r="G6" s="191"/>
      <c r="H6" s="201"/>
      <c r="I6" s="202"/>
      <c r="J6" s="25"/>
      <c r="K6" s="33">
        <v>17000000</v>
      </c>
      <c r="L6" s="101">
        <v>18.399999999999999</v>
      </c>
      <c r="M6" s="102">
        <v>595056</v>
      </c>
      <c r="N6" s="109">
        <v>17595056</v>
      </c>
    </row>
    <row r="7" spans="1:14" ht="96" x14ac:dyDescent="0.25">
      <c r="A7" s="235"/>
      <c r="B7" s="244"/>
      <c r="C7" s="249"/>
      <c r="D7" s="267"/>
      <c r="E7" s="14" t="s">
        <v>20</v>
      </c>
      <c r="F7" s="26">
        <v>8400000</v>
      </c>
      <c r="G7" s="192"/>
      <c r="H7" s="201"/>
      <c r="I7" s="202"/>
      <c r="J7" s="25"/>
      <c r="K7" s="33">
        <v>8400000</v>
      </c>
      <c r="L7" s="121">
        <v>9.09</v>
      </c>
      <c r="M7" s="102">
        <v>293970.59999999998</v>
      </c>
      <c r="N7" s="122">
        <v>8693970.5999999996</v>
      </c>
    </row>
    <row r="8" spans="1:14" ht="48" x14ac:dyDescent="0.25">
      <c r="A8" s="235"/>
      <c r="B8" s="244"/>
      <c r="C8" s="268" t="s">
        <v>21</v>
      </c>
      <c r="D8" s="270" t="s">
        <v>22</v>
      </c>
      <c r="E8" s="157" t="s">
        <v>23</v>
      </c>
      <c r="F8" s="71">
        <v>6000000</v>
      </c>
      <c r="G8" s="193"/>
      <c r="H8" s="204">
        <v>21000000</v>
      </c>
      <c r="I8" s="202"/>
      <c r="J8" s="28"/>
      <c r="K8" s="33">
        <v>27000000</v>
      </c>
      <c r="L8" s="106">
        <v>29.23</v>
      </c>
      <c r="M8" s="100">
        <v>945298.20000000007</v>
      </c>
      <c r="N8" s="109">
        <v>27945298.199999999</v>
      </c>
    </row>
    <row r="9" spans="1:14" x14ac:dyDescent="0.25">
      <c r="A9" s="235"/>
      <c r="B9" s="244"/>
      <c r="C9" s="269"/>
      <c r="D9" s="271"/>
      <c r="E9" s="86" t="s">
        <v>24</v>
      </c>
      <c r="F9" s="118">
        <v>2000000</v>
      </c>
      <c r="G9" s="194"/>
      <c r="H9" s="203"/>
      <c r="I9" s="202"/>
      <c r="J9" s="119"/>
      <c r="K9" s="33">
        <v>2000000</v>
      </c>
      <c r="L9" s="121">
        <v>2.16</v>
      </c>
      <c r="M9" s="120">
        <v>69854.400000000009</v>
      </c>
      <c r="N9" s="109">
        <v>2069854.4</v>
      </c>
    </row>
    <row r="10" spans="1:14" ht="36" x14ac:dyDescent="0.25">
      <c r="A10" s="235"/>
      <c r="B10" s="244"/>
      <c r="C10" s="273" t="s">
        <v>25</v>
      </c>
      <c r="D10" s="275" t="s">
        <v>26</v>
      </c>
      <c r="E10" s="14" t="s">
        <v>27</v>
      </c>
      <c r="F10" s="26">
        <v>11000000</v>
      </c>
      <c r="G10" s="191">
        <v>3000000</v>
      </c>
      <c r="H10" s="201"/>
      <c r="I10" s="202"/>
      <c r="J10" s="25"/>
      <c r="K10" s="33">
        <v>14000000</v>
      </c>
      <c r="L10" s="106">
        <v>15.15</v>
      </c>
      <c r="M10" s="102">
        <v>489951</v>
      </c>
      <c r="N10" s="111">
        <v>14489951</v>
      </c>
    </row>
    <row r="11" spans="1:14" ht="24.75" thickBot="1" x14ac:dyDescent="0.3">
      <c r="A11" s="235"/>
      <c r="B11" s="244"/>
      <c r="C11" s="274"/>
      <c r="D11" s="276"/>
      <c r="E11" s="24" t="s">
        <v>28</v>
      </c>
      <c r="F11" s="30">
        <v>18000000</v>
      </c>
      <c r="G11" s="195"/>
      <c r="H11" s="199"/>
      <c r="I11" s="200"/>
      <c r="J11" s="32"/>
      <c r="K11" s="33">
        <v>18000000</v>
      </c>
      <c r="L11" s="98">
        <v>19.48</v>
      </c>
      <c r="M11" s="103">
        <v>629983.19999999995</v>
      </c>
      <c r="N11" s="110">
        <v>18629983.199999999</v>
      </c>
    </row>
    <row r="12" spans="1:14" ht="15.75" thickBot="1" x14ac:dyDescent="0.3">
      <c r="A12" s="236"/>
      <c r="B12" s="245"/>
      <c r="C12" s="177" t="s">
        <v>29</v>
      </c>
      <c r="D12" s="277"/>
      <c r="E12" s="277"/>
      <c r="F12" s="178">
        <v>68400000</v>
      </c>
      <c r="G12" s="196">
        <v>3000000</v>
      </c>
      <c r="H12" s="197">
        <v>21000000</v>
      </c>
      <c r="I12" s="198">
        <v>0</v>
      </c>
      <c r="J12" s="85">
        <v>0</v>
      </c>
      <c r="K12" s="91">
        <v>92400000</v>
      </c>
      <c r="L12" s="104">
        <v>100.00000000000001</v>
      </c>
      <c r="M12" s="105">
        <v>3234000</v>
      </c>
      <c r="N12" s="112">
        <v>95634000</v>
      </c>
    </row>
    <row r="13" spans="1:14" ht="24" x14ac:dyDescent="0.25">
      <c r="A13" s="237" t="s">
        <v>30</v>
      </c>
      <c r="B13" s="247"/>
      <c r="C13" s="179" t="s">
        <v>31</v>
      </c>
      <c r="D13" s="180" t="s">
        <v>32</v>
      </c>
      <c r="E13" s="181" t="s">
        <v>33</v>
      </c>
      <c r="F13" s="182">
        <v>10000000</v>
      </c>
      <c r="G13" s="212"/>
      <c r="H13" s="213">
        <v>17000000</v>
      </c>
      <c r="I13" s="173"/>
      <c r="J13" s="28"/>
      <c r="K13" s="33">
        <v>27000000</v>
      </c>
      <c r="L13" s="101">
        <v>35.380000000000003</v>
      </c>
      <c r="M13" s="100">
        <v>945126.10660000006</v>
      </c>
      <c r="N13" s="111">
        <v>27945126.106600001</v>
      </c>
    </row>
    <row r="14" spans="1:14" ht="36" x14ac:dyDescent="0.25">
      <c r="A14" s="238"/>
      <c r="B14" s="248"/>
      <c r="C14" s="183" t="s">
        <v>34</v>
      </c>
      <c r="D14" s="171" t="s">
        <v>35</v>
      </c>
      <c r="E14" s="163" t="s">
        <v>36</v>
      </c>
      <c r="F14" s="26">
        <v>14000000</v>
      </c>
      <c r="G14" s="191"/>
      <c r="H14" s="214"/>
      <c r="I14" s="174"/>
      <c r="J14" s="117"/>
      <c r="K14" s="33">
        <v>14000000</v>
      </c>
      <c r="L14" s="106">
        <v>18.34</v>
      </c>
      <c r="M14" s="102">
        <v>489926.8738</v>
      </c>
      <c r="N14" s="109">
        <v>14489926.8738</v>
      </c>
    </row>
    <row r="15" spans="1:14" ht="48" x14ac:dyDescent="0.25">
      <c r="A15" s="238"/>
      <c r="B15" s="248"/>
      <c r="C15" s="246" t="s">
        <v>37</v>
      </c>
      <c r="D15" s="272" t="s">
        <v>38</v>
      </c>
      <c r="E15" s="163" t="s">
        <v>39</v>
      </c>
      <c r="F15" s="26">
        <v>10000000</v>
      </c>
      <c r="G15" s="191"/>
      <c r="H15" s="214"/>
      <c r="I15" s="173"/>
      <c r="J15" s="28"/>
      <c r="K15" s="33">
        <v>10000000</v>
      </c>
      <c r="L15" s="101">
        <v>13.1</v>
      </c>
      <c r="M15" s="100">
        <v>349947.76699999999</v>
      </c>
      <c r="N15" s="111">
        <v>10349947.767000001</v>
      </c>
    </row>
    <row r="16" spans="1:14" ht="60" x14ac:dyDescent="0.25">
      <c r="A16" s="238"/>
      <c r="B16" s="248"/>
      <c r="C16" s="246"/>
      <c r="D16" s="272"/>
      <c r="E16" s="87" t="s">
        <v>40</v>
      </c>
      <c r="F16" s="26">
        <v>9324499</v>
      </c>
      <c r="G16" s="191"/>
      <c r="H16" s="215"/>
      <c r="I16" s="175"/>
      <c r="J16" s="25"/>
      <c r="K16" s="33">
        <v>9324499</v>
      </c>
      <c r="L16" s="106">
        <v>12.22</v>
      </c>
      <c r="M16" s="102">
        <v>326439.82540000003</v>
      </c>
      <c r="N16" s="109">
        <v>9650938.8254000004</v>
      </c>
    </row>
    <row r="17" spans="1:14" ht="24" x14ac:dyDescent="0.25">
      <c r="A17" s="238"/>
      <c r="B17" s="248"/>
      <c r="C17" s="246"/>
      <c r="D17" s="272"/>
      <c r="E17" s="172" t="s">
        <v>41</v>
      </c>
      <c r="F17" s="26"/>
      <c r="G17" s="191"/>
      <c r="H17" s="217">
        <v>6000000</v>
      </c>
      <c r="I17" s="175"/>
      <c r="J17" s="119"/>
      <c r="K17" s="33">
        <v>6000000</v>
      </c>
      <c r="L17" s="121">
        <v>7.86</v>
      </c>
      <c r="M17" s="102">
        <v>209968.66020000001</v>
      </c>
      <c r="N17" s="122">
        <v>6209968.6601999998</v>
      </c>
    </row>
    <row r="18" spans="1:14" ht="36" x14ac:dyDescent="0.25">
      <c r="A18" s="238"/>
      <c r="B18" s="248"/>
      <c r="C18" s="184" t="s">
        <v>42</v>
      </c>
      <c r="D18" s="158" t="s">
        <v>43</v>
      </c>
      <c r="E18" s="159" t="s">
        <v>44</v>
      </c>
      <c r="F18" s="30"/>
      <c r="G18" s="192"/>
      <c r="H18" s="216">
        <v>10000000</v>
      </c>
      <c r="I18" s="176"/>
      <c r="J18" s="32"/>
      <c r="K18" s="130">
        <v>10000000</v>
      </c>
      <c r="L18" s="98">
        <v>13.1</v>
      </c>
      <c r="M18" s="134">
        <v>349947.76699999999</v>
      </c>
      <c r="N18" s="110">
        <v>10349947.767000001</v>
      </c>
    </row>
    <row r="19" spans="1:14" x14ac:dyDescent="0.25">
      <c r="A19" s="239"/>
      <c r="B19" s="245"/>
      <c r="C19" s="162" t="s">
        <v>45</v>
      </c>
      <c r="D19" s="229"/>
      <c r="E19" s="230"/>
      <c r="F19" s="219">
        <v>43324499</v>
      </c>
      <c r="G19" s="196">
        <v>0</v>
      </c>
      <c r="H19" s="218">
        <v>33000000</v>
      </c>
      <c r="I19" s="176">
        <v>0</v>
      </c>
      <c r="J19" s="40">
        <v>0</v>
      </c>
      <c r="K19" s="92">
        <v>76324499</v>
      </c>
      <c r="L19" s="104">
        <v>99.999999999999986</v>
      </c>
      <c r="M19" s="105">
        <v>2671357</v>
      </c>
      <c r="N19" s="112">
        <v>78995856.000000015</v>
      </c>
    </row>
    <row r="20" spans="1:14" ht="108" x14ac:dyDescent="0.25">
      <c r="A20" s="240" t="s">
        <v>46</v>
      </c>
      <c r="B20" s="243"/>
      <c r="C20" s="123" t="s">
        <v>42</v>
      </c>
      <c r="D20" s="89" t="s">
        <v>43</v>
      </c>
      <c r="E20" s="125" t="s">
        <v>47</v>
      </c>
      <c r="F20" s="127"/>
      <c r="G20" s="220"/>
      <c r="H20" s="140"/>
      <c r="I20" s="128"/>
      <c r="J20" s="129">
        <v>3500000</v>
      </c>
      <c r="K20" s="96">
        <v>3500000</v>
      </c>
      <c r="L20" s="131">
        <v>38.89</v>
      </c>
      <c r="M20" s="132">
        <v>122503.50000000001</v>
      </c>
      <c r="N20" s="108">
        <v>3622503.5</v>
      </c>
    </row>
    <row r="21" spans="1:14" ht="132.75" thickBot="1" x14ac:dyDescent="0.3">
      <c r="A21" s="241"/>
      <c r="B21" s="244"/>
      <c r="C21" s="88" t="s">
        <v>48</v>
      </c>
      <c r="D21" s="124" t="s">
        <v>49</v>
      </c>
      <c r="E21" s="126" t="s">
        <v>50</v>
      </c>
      <c r="F21" s="34"/>
      <c r="G21" s="31"/>
      <c r="H21" s="141"/>
      <c r="I21" s="39"/>
      <c r="J21" s="35">
        <v>5500000</v>
      </c>
      <c r="K21" s="130">
        <v>5500000</v>
      </c>
      <c r="L21" s="98">
        <v>61.11</v>
      </c>
      <c r="M21" s="103">
        <v>192496.5</v>
      </c>
      <c r="N21" s="133">
        <v>5692496.5</v>
      </c>
    </row>
    <row r="22" spans="1:14" ht="15.75" thickBot="1" x14ac:dyDescent="0.3">
      <c r="A22" s="242"/>
      <c r="B22" s="245"/>
      <c r="C22" s="84" t="s">
        <v>51</v>
      </c>
      <c r="D22" s="229"/>
      <c r="E22" s="230"/>
      <c r="F22" s="82">
        <v>0</v>
      </c>
      <c r="G22" s="38">
        <v>0</v>
      </c>
      <c r="H22" s="142">
        <v>0</v>
      </c>
      <c r="I22" s="39">
        <v>0</v>
      </c>
      <c r="J22" s="83">
        <v>9000000</v>
      </c>
      <c r="K22" s="92">
        <v>9000000</v>
      </c>
      <c r="L22" s="104">
        <v>100</v>
      </c>
      <c r="M22" s="105">
        <v>315000</v>
      </c>
      <c r="N22" s="112">
        <v>9315000</v>
      </c>
    </row>
    <row r="23" spans="1:14" x14ac:dyDescent="0.25">
      <c r="B23" s="15"/>
      <c r="C23" s="160" t="s">
        <v>52</v>
      </c>
      <c r="D23" s="231"/>
      <c r="E23" s="232"/>
      <c r="F23" s="36">
        <v>111724499</v>
      </c>
      <c r="G23" s="207">
        <v>3000000</v>
      </c>
      <c r="H23" s="221">
        <v>54000000</v>
      </c>
      <c r="I23" s="208">
        <v>0</v>
      </c>
      <c r="J23" s="37">
        <v>9000000</v>
      </c>
      <c r="K23" s="93">
        <v>177724499</v>
      </c>
      <c r="L23" s="116">
        <v>300.00000000000006</v>
      </c>
      <c r="M23" s="114">
        <v>6220357</v>
      </c>
      <c r="N23" s="115">
        <v>183944856</v>
      </c>
    </row>
    <row r="24" spans="1:14" ht="24" x14ac:dyDescent="0.25">
      <c r="A24" s="240" t="s">
        <v>53</v>
      </c>
      <c r="B24" s="250" t="s">
        <v>54</v>
      </c>
      <c r="C24" s="264" t="s">
        <v>55</v>
      </c>
      <c r="D24" s="261" t="s">
        <v>95</v>
      </c>
      <c r="E24" s="17" t="s">
        <v>56</v>
      </c>
      <c r="F24" s="41">
        <v>31000000</v>
      </c>
      <c r="G24" s="73">
        <v>6000000</v>
      </c>
      <c r="H24" s="144"/>
      <c r="I24" s="54"/>
      <c r="J24" s="61"/>
      <c r="K24" s="135">
        <v>37000000</v>
      </c>
      <c r="L24" s="113">
        <v>15.6</v>
      </c>
      <c r="M24" s="100">
        <v>1470637.4904</v>
      </c>
      <c r="N24" s="111">
        <v>38470637.490400001</v>
      </c>
    </row>
    <row r="25" spans="1:14" ht="60" x14ac:dyDescent="0.25">
      <c r="A25" s="241"/>
      <c r="B25" s="251"/>
      <c r="C25" s="265"/>
      <c r="D25" s="262"/>
      <c r="E25" s="22" t="s">
        <v>57</v>
      </c>
      <c r="F25" s="42">
        <v>27400000</v>
      </c>
      <c r="G25" s="72"/>
      <c r="H25" s="145"/>
      <c r="I25" s="55"/>
      <c r="J25" s="62"/>
      <c r="K25" s="136">
        <v>27400000</v>
      </c>
      <c r="L25" s="106">
        <v>11.5</v>
      </c>
      <c r="M25" s="102">
        <v>1084123.7910000002</v>
      </c>
      <c r="N25" s="109">
        <v>28484123.791000001</v>
      </c>
    </row>
    <row r="26" spans="1:14" ht="24.75" thickBot="1" x14ac:dyDescent="0.3">
      <c r="A26" s="241"/>
      <c r="B26" s="251"/>
      <c r="C26" s="266"/>
      <c r="D26" s="263"/>
      <c r="E26" s="18" t="s">
        <v>58</v>
      </c>
      <c r="F26" s="43">
        <v>5000000</v>
      </c>
      <c r="G26" s="49"/>
      <c r="H26" s="146"/>
      <c r="I26" s="56"/>
      <c r="J26" s="63"/>
      <c r="K26" s="137">
        <v>5000000</v>
      </c>
      <c r="L26" s="98">
        <v>2</v>
      </c>
      <c r="M26" s="103">
        <v>188543.26800000001</v>
      </c>
      <c r="N26" s="110">
        <v>5188543.2680000002</v>
      </c>
    </row>
    <row r="27" spans="1:14" ht="15.75" thickBot="1" x14ac:dyDescent="0.3">
      <c r="A27" s="241"/>
      <c r="B27" s="251"/>
      <c r="C27" s="253" t="s">
        <v>59</v>
      </c>
      <c r="D27" s="261" t="s">
        <v>96</v>
      </c>
      <c r="E27" s="21" t="s">
        <v>60</v>
      </c>
      <c r="F27" s="44"/>
      <c r="G27" s="50"/>
      <c r="H27" s="144"/>
      <c r="I27" s="42">
        <v>15000000</v>
      </c>
      <c r="J27" s="61"/>
      <c r="K27" s="138">
        <v>15000000</v>
      </c>
      <c r="L27" s="101">
        <v>6.6</v>
      </c>
      <c r="M27" s="100">
        <v>622192.7844</v>
      </c>
      <c r="N27" s="111">
        <v>15622192.784399999</v>
      </c>
    </row>
    <row r="28" spans="1:14" x14ac:dyDescent="0.25">
      <c r="A28" s="241"/>
      <c r="B28" s="251"/>
      <c r="C28" s="254"/>
      <c r="D28" s="262"/>
      <c r="E28" s="22" t="s">
        <v>61</v>
      </c>
      <c r="F28" s="45"/>
      <c r="G28" s="51"/>
      <c r="H28" s="143"/>
      <c r="I28" s="42">
        <v>15000000</v>
      </c>
      <c r="J28" s="64"/>
      <c r="K28" s="138">
        <v>15000000</v>
      </c>
      <c r="L28" s="101">
        <v>6.6</v>
      </c>
      <c r="M28" s="100">
        <v>622192.7844</v>
      </c>
      <c r="N28" s="109">
        <v>15622192.784399999</v>
      </c>
    </row>
    <row r="29" spans="1:14" ht="15.75" thickBot="1" x14ac:dyDescent="0.3">
      <c r="A29" s="241"/>
      <c r="B29" s="251"/>
      <c r="C29" s="254"/>
      <c r="D29" s="263"/>
      <c r="E29" s="19" t="s">
        <v>62</v>
      </c>
      <c r="F29" s="46"/>
      <c r="G29" s="52"/>
      <c r="H29" s="147"/>
      <c r="I29" s="42">
        <v>15000000</v>
      </c>
      <c r="J29" s="65"/>
      <c r="K29" s="139">
        <v>15000000</v>
      </c>
      <c r="L29" s="98">
        <v>6.6</v>
      </c>
      <c r="M29" s="103">
        <v>622192.7844</v>
      </c>
      <c r="N29" s="110">
        <v>15622192.784399999</v>
      </c>
    </row>
    <row r="30" spans="1:14" ht="108.75" thickBot="1" x14ac:dyDescent="0.3">
      <c r="A30" s="241"/>
      <c r="B30" s="251"/>
      <c r="C30" s="258" t="s">
        <v>63</v>
      </c>
      <c r="D30" s="255" t="s">
        <v>97</v>
      </c>
      <c r="E30" s="20" t="s">
        <v>64</v>
      </c>
      <c r="F30" s="41">
        <v>16000000</v>
      </c>
      <c r="G30" s="81">
        <v>4000000</v>
      </c>
      <c r="H30" s="143"/>
      <c r="I30" s="58"/>
      <c r="J30" s="66"/>
      <c r="K30" s="138">
        <v>20000000</v>
      </c>
      <c r="L30" s="101">
        <v>8.4</v>
      </c>
      <c r="M30" s="100">
        <v>791881.72560000012</v>
      </c>
      <c r="N30" s="111">
        <v>20791881.7256</v>
      </c>
    </row>
    <row r="31" spans="1:14" ht="48.75" thickBot="1" x14ac:dyDescent="0.3">
      <c r="A31" s="241"/>
      <c r="B31" s="251"/>
      <c r="C31" s="259"/>
      <c r="D31" s="256"/>
      <c r="E31" s="23" t="s">
        <v>65</v>
      </c>
      <c r="F31" s="47">
        <v>80279085</v>
      </c>
      <c r="G31" s="48"/>
      <c r="H31" s="148"/>
      <c r="I31" s="59"/>
      <c r="J31" s="62"/>
      <c r="K31" s="138">
        <v>80279085</v>
      </c>
      <c r="L31" s="106">
        <v>34</v>
      </c>
      <c r="M31" s="102">
        <v>3205235.5560000003</v>
      </c>
      <c r="N31" s="109">
        <v>83484320.555999994</v>
      </c>
    </row>
    <row r="32" spans="1:14" ht="36" x14ac:dyDescent="0.25">
      <c r="A32" s="241"/>
      <c r="B32" s="251"/>
      <c r="C32" s="259"/>
      <c r="D32" s="256"/>
      <c r="E32" s="22" t="s">
        <v>66</v>
      </c>
      <c r="F32" s="42">
        <v>13000000</v>
      </c>
      <c r="G32" s="53"/>
      <c r="H32" s="149"/>
      <c r="I32" s="57"/>
      <c r="J32" s="67"/>
      <c r="K32" s="138">
        <v>13000000</v>
      </c>
      <c r="L32" s="106">
        <v>5.4</v>
      </c>
      <c r="M32" s="102">
        <v>509066.8236</v>
      </c>
      <c r="N32" s="109">
        <v>13509066.8236</v>
      </c>
    </row>
    <row r="33" spans="1:14" ht="48.75" thickBot="1" x14ac:dyDescent="0.3">
      <c r="A33" s="242"/>
      <c r="B33" s="252"/>
      <c r="C33" s="260"/>
      <c r="D33" s="257"/>
      <c r="E33" s="18" t="s">
        <v>67</v>
      </c>
      <c r="F33" s="46">
        <v>8000000</v>
      </c>
      <c r="G33" s="49"/>
      <c r="H33" s="147"/>
      <c r="I33" s="60"/>
      <c r="J33" s="68"/>
      <c r="K33" s="139">
        <v>8000000</v>
      </c>
      <c r="L33" s="98">
        <v>3.3</v>
      </c>
      <c r="M33" s="103">
        <v>311096.3922</v>
      </c>
      <c r="N33" s="110">
        <v>8311096.3921999997</v>
      </c>
    </row>
    <row r="34" spans="1:14" ht="15.75" thickBot="1" x14ac:dyDescent="0.3">
      <c r="B34" s="16"/>
      <c r="C34" s="80" t="s">
        <v>68</v>
      </c>
      <c r="D34" s="233"/>
      <c r="E34" s="234"/>
      <c r="F34" s="74">
        <v>180679085</v>
      </c>
      <c r="G34" s="75">
        <v>10000000</v>
      </c>
      <c r="H34" s="150">
        <v>0</v>
      </c>
      <c r="I34" s="76">
        <v>45000000</v>
      </c>
      <c r="J34" s="77">
        <v>0</v>
      </c>
      <c r="K34" s="94">
        <v>235679085</v>
      </c>
      <c r="L34" s="97">
        <v>100.00000000000001</v>
      </c>
      <c r="M34" s="114">
        <v>9427163.4000000022</v>
      </c>
      <c r="N34" s="115">
        <v>245106248.39999998</v>
      </c>
    </row>
    <row r="35" spans="1:14" ht="16.5" thickBot="1" x14ac:dyDescent="0.3">
      <c r="B35" s="16"/>
      <c r="C35" s="161" t="s">
        <v>69</v>
      </c>
      <c r="D35" s="227"/>
      <c r="E35" s="228"/>
      <c r="F35" s="78">
        <v>292403584</v>
      </c>
      <c r="G35" s="210">
        <v>13000000</v>
      </c>
      <c r="H35" s="209">
        <v>54000000</v>
      </c>
      <c r="I35" s="211">
        <v>45000000</v>
      </c>
      <c r="J35" s="79">
        <v>9000000</v>
      </c>
      <c r="K35" s="95">
        <v>413403584</v>
      </c>
      <c r="L35" s="97"/>
      <c r="M35" s="114"/>
      <c r="N35" s="115"/>
    </row>
    <row r="40" spans="1:14" ht="15.75" thickBot="1" x14ac:dyDescent="0.3"/>
    <row r="41" spans="1:14" ht="36.75" thickBot="1" x14ac:dyDescent="0.3">
      <c r="F41" s="152" t="s">
        <v>70</v>
      </c>
      <c r="G41" s="153">
        <v>177724499</v>
      </c>
      <c r="H41" s="152" t="s">
        <v>71</v>
      </c>
      <c r="I41" s="153">
        <v>6220357.4650000008</v>
      </c>
    </row>
    <row r="42" spans="1:14" ht="36.75" thickBot="1" x14ac:dyDescent="0.3">
      <c r="F42" s="152" t="s">
        <v>72</v>
      </c>
      <c r="G42" s="153">
        <v>235679085</v>
      </c>
      <c r="H42" s="152" t="s">
        <v>73</v>
      </c>
      <c r="I42" s="153">
        <v>9427163.4000000004</v>
      </c>
    </row>
    <row r="43" spans="1:14" ht="72.75" thickBot="1" x14ac:dyDescent="0.3">
      <c r="F43" s="152" t="s">
        <v>74</v>
      </c>
      <c r="G43" s="151">
        <v>413403584</v>
      </c>
      <c r="H43" s="152" t="s">
        <v>75</v>
      </c>
      <c r="I43" s="153">
        <v>1240210.7519999999</v>
      </c>
    </row>
    <row r="44" spans="1:14" ht="15.75" thickBot="1" x14ac:dyDescent="0.3">
      <c r="F44" s="70"/>
      <c r="H44" s="152" t="s">
        <v>76</v>
      </c>
      <c r="I44" s="151">
        <v>15647520.865000002</v>
      </c>
    </row>
    <row r="45" spans="1:14" ht="24.75" thickBot="1" x14ac:dyDescent="0.3">
      <c r="F45" s="70"/>
      <c r="H45" s="154" t="s">
        <v>77</v>
      </c>
      <c r="I45" s="155">
        <v>14407310.113000002</v>
      </c>
    </row>
    <row r="46" spans="1:14" ht="24.75" thickBot="1" x14ac:dyDescent="0.3">
      <c r="F46" s="153" t="s">
        <v>78</v>
      </c>
      <c r="G46" s="156">
        <v>429051104.86499995</v>
      </c>
    </row>
  </sheetData>
  <mergeCells count="29">
    <mergeCell ref="D5:D7"/>
    <mergeCell ref="C8:C9"/>
    <mergeCell ref="D22:E22"/>
    <mergeCell ref="D8:D9"/>
    <mergeCell ref="D15:D17"/>
    <mergeCell ref="C10:C11"/>
    <mergeCell ref="D10:D11"/>
    <mergeCell ref="D12:E12"/>
    <mergeCell ref="D30:D33"/>
    <mergeCell ref="C30:C33"/>
    <mergeCell ref="D27:D29"/>
    <mergeCell ref="C24:C26"/>
    <mergeCell ref="D24:D26"/>
    <mergeCell ref="A1:H1"/>
    <mergeCell ref="D35:E35"/>
    <mergeCell ref="D19:E19"/>
    <mergeCell ref="D23:E23"/>
    <mergeCell ref="D34:E34"/>
    <mergeCell ref="A5:A12"/>
    <mergeCell ref="A13:A19"/>
    <mergeCell ref="A20:A22"/>
    <mergeCell ref="B20:B22"/>
    <mergeCell ref="C15:C17"/>
    <mergeCell ref="B13:B19"/>
    <mergeCell ref="B5:B12"/>
    <mergeCell ref="C5:C7"/>
    <mergeCell ref="A24:A33"/>
    <mergeCell ref="B24:B33"/>
    <mergeCell ref="C27:C29"/>
  </mergeCells>
  <pageMargins left="0.7" right="0.7" top="0.75" bottom="0.75" header="0.3" footer="0.3"/>
  <pageSetup paperSize="8"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12E6A1-6EF6-489D-B2E9-AFBA652CBCC7}">
  <sheetPr>
    <pageSetUpPr fitToPage="1"/>
  </sheetPr>
  <dimension ref="A1:I12"/>
  <sheetViews>
    <sheetView tabSelected="1" topLeftCell="D13" zoomScaleNormal="100" workbookViewId="0">
      <selection activeCell="H14" sqref="H14"/>
    </sheetView>
  </sheetViews>
  <sheetFormatPr baseColWidth="10" defaultColWidth="11.42578125" defaultRowHeight="15" x14ac:dyDescent="0.25"/>
  <cols>
    <col min="1" max="1" width="10.5703125" customWidth="1"/>
    <col min="2" max="2" width="26.42578125" bestFit="1" customWidth="1"/>
    <col min="3" max="3" width="31.140625" customWidth="1"/>
    <col min="4" max="4" width="25" bestFit="1" customWidth="1"/>
    <col min="5" max="5" width="23.42578125" bestFit="1" customWidth="1"/>
    <col min="6" max="6" width="42.140625" bestFit="1" customWidth="1"/>
    <col min="7" max="7" width="26" bestFit="1" customWidth="1"/>
    <col min="8" max="8" width="30.42578125" bestFit="1" customWidth="1"/>
    <col min="9" max="9" width="28.42578125" style="186" bestFit="1" customWidth="1"/>
  </cols>
  <sheetData>
    <row r="1" spans="1:9" x14ac:dyDescent="0.25">
      <c r="A1" s="281" t="s">
        <v>79</v>
      </c>
      <c r="B1" s="282"/>
      <c r="C1" s="282"/>
      <c r="D1" s="282"/>
      <c r="E1" s="283"/>
    </row>
    <row r="4" spans="1:9" ht="14.45" customHeight="1" x14ac:dyDescent="0.25">
      <c r="A4" s="278" t="s">
        <v>80</v>
      </c>
      <c r="B4" s="11" t="s">
        <v>81</v>
      </c>
      <c r="C4" s="12" t="s">
        <v>82</v>
      </c>
      <c r="D4" s="12" t="s">
        <v>83</v>
      </c>
      <c r="E4" s="224" t="s">
        <v>99</v>
      </c>
      <c r="F4" s="225" t="s">
        <v>98</v>
      </c>
      <c r="G4" s="12" t="s">
        <v>84</v>
      </c>
      <c r="H4" s="12" t="s">
        <v>100</v>
      </c>
      <c r="I4" s="12" t="s">
        <v>85</v>
      </c>
    </row>
    <row r="5" spans="1:9" x14ac:dyDescent="0.25">
      <c r="A5" s="279"/>
      <c r="B5" s="1" t="s">
        <v>86</v>
      </c>
      <c r="C5" s="4" t="s">
        <v>21</v>
      </c>
      <c r="D5" s="4">
        <v>21</v>
      </c>
      <c r="E5" s="222">
        <v>3146251</v>
      </c>
      <c r="F5" s="222">
        <f>21000000-E5</f>
        <v>17853749</v>
      </c>
      <c r="G5" s="13">
        <f>D5/D9*100</f>
        <v>38.888888888888893</v>
      </c>
      <c r="H5" s="13">
        <f>D5/I5*100</f>
        <v>72.41379310344827</v>
      </c>
      <c r="I5" s="4">
        <v>29</v>
      </c>
    </row>
    <row r="6" spans="1:9" x14ac:dyDescent="0.25">
      <c r="A6" s="279"/>
      <c r="B6" s="1" t="s">
        <v>87</v>
      </c>
      <c r="C6" s="4" t="s">
        <v>88</v>
      </c>
      <c r="D6" s="4">
        <v>17</v>
      </c>
      <c r="E6" s="222">
        <v>3146695</v>
      </c>
      <c r="F6" s="222">
        <f>17000000-E6</f>
        <v>13853305</v>
      </c>
      <c r="G6" s="13">
        <f>D6/D9*100</f>
        <v>31.481481481481481</v>
      </c>
      <c r="H6" s="13">
        <f>D6/I6*100</f>
        <v>62.962962962962962</v>
      </c>
      <c r="I6" s="4">
        <v>27</v>
      </c>
    </row>
    <row r="7" spans="1:9" x14ac:dyDescent="0.25">
      <c r="A7" s="279"/>
      <c r="B7" s="1" t="s">
        <v>89</v>
      </c>
      <c r="C7" s="4" t="s">
        <v>37</v>
      </c>
      <c r="D7" s="4">
        <v>6</v>
      </c>
      <c r="E7" s="222">
        <v>899056</v>
      </c>
      <c r="F7" s="222">
        <f>6000000-E7</f>
        <v>5100944</v>
      </c>
      <c r="G7" s="13">
        <f>D7/D9*100</f>
        <v>11.111111111111111</v>
      </c>
      <c r="H7" s="13">
        <f>D7/I7*100</f>
        <v>24</v>
      </c>
      <c r="I7" s="4">
        <v>25</v>
      </c>
    </row>
    <row r="8" spans="1:9" x14ac:dyDescent="0.25">
      <c r="A8" s="279"/>
      <c r="B8" s="1" t="s">
        <v>90</v>
      </c>
      <c r="C8" s="4" t="s">
        <v>91</v>
      </c>
      <c r="D8" s="4">
        <v>10</v>
      </c>
      <c r="E8" s="222">
        <v>1498426</v>
      </c>
      <c r="F8" s="222">
        <f>10000000-E8</f>
        <v>8501574</v>
      </c>
      <c r="G8" s="13">
        <f>D8/D9*100</f>
        <v>18.518518518518519</v>
      </c>
      <c r="H8" s="13">
        <f>D8/I8*100</f>
        <v>76.923076923076934</v>
      </c>
      <c r="I8" s="4">
        <v>13</v>
      </c>
    </row>
    <row r="9" spans="1:9" x14ac:dyDescent="0.25">
      <c r="A9" s="279"/>
      <c r="B9" s="7"/>
      <c r="C9" s="5" t="s">
        <v>92</v>
      </c>
      <c r="D9" s="5">
        <f>D5+D6+D7+D8</f>
        <v>54</v>
      </c>
      <c r="E9" s="223">
        <f>SUM(E5:E8)</f>
        <v>8690428</v>
      </c>
      <c r="F9" s="223">
        <f>SUM(F5:F8)</f>
        <v>45309572</v>
      </c>
      <c r="G9" s="6">
        <f>G5+G6+G7+G8</f>
        <v>100.00000000000001</v>
      </c>
      <c r="H9" s="185">
        <f>D9/I9*100</f>
        <v>57.446808510638306</v>
      </c>
      <c r="I9" s="6">
        <f>I5+I6+I7+I8</f>
        <v>94</v>
      </c>
    </row>
    <row r="10" spans="1:9" x14ac:dyDescent="0.25">
      <c r="A10" s="279"/>
      <c r="B10" s="8"/>
      <c r="C10" s="4" t="s">
        <v>93</v>
      </c>
      <c r="D10" s="3">
        <f>3.5/100*D9</f>
        <v>1.8900000000000001</v>
      </c>
      <c r="E10" s="3"/>
      <c r="F10" s="3"/>
      <c r="G10" s="3"/>
      <c r="H10" s="3"/>
      <c r="I10" s="3"/>
    </row>
    <row r="11" spans="1:9" x14ac:dyDescent="0.25">
      <c r="A11" s="280"/>
      <c r="B11" s="9"/>
      <c r="C11" s="4" t="s">
        <v>94</v>
      </c>
      <c r="D11" s="4">
        <v>183</v>
      </c>
      <c r="E11" s="3"/>
      <c r="F11" s="3"/>
      <c r="G11" s="3"/>
      <c r="H11" s="3"/>
      <c r="I11" s="3"/>
    </row>
    <row r="12" spans="1:9" x14ac:dyDescent="0.25">
      <c r="A12" s="2"/>
      <c r="B12" s="2"/>
      <c r="C12" s="2"/>
      <c r="D12" s="10"/>
      <c r="E12" s="2"/>
      <c r="F12" s="2"/>
      <c r="G12" s="2"/>
      <c r="H12" s="2"/>
      <c r="I12" s="187"/>
    </row>
  </sheetData>
  <mergeCells count="2">
    <mergeCell ref="A4:A11"/>
    <mergeCell ref="A1:E1"/>
  </mergeCells>
  <pageMargins left="0.7" right="0.7" top="0.75" bottom="0.75" header="0.3" footer="0.3"/>
  <pageSetup paperSize="8"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F653FF495C56244A615F5F4DB2C84B5" ma:contentTypeVersion="8" ma:contentTypeDescription="Crée un document." ma:contentTypeScope="" ma:versionID="fc66b9e0a7722ef426663817973b77ce">
  <xsd:schema xmlns:xsd="http://www.w3.org/2001/XMLSchema" xmlns:xs="http://www.w3.org/2001/XMLSchema" xmlns:p="http://schemas.microsoft.com/office/2006/metadata/properties" xmlns:ns2="80858ae2-2e22-42a2-b014-93cb7664a02e" xmlns:ns3="a3250a1c-5dc5-41a7-b0db-0caa397b77b5" targetNamespace="http://schemas.microsoft.com/office/2006/metadata/properties" ma:root="true" ma:fieldsID="a1a6fc836904060f25dc015921060209" ns2:_="" ns3:_="">
    <xsd:import namespace="80858ae2-2e22-42a2-b014-93cb7664a02e"/>
    <xsd:import namespace="a3250a1c-5dc5-41a7-b0db-0caa397b77b5"/>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0858ae2-2e22-42a2-b014-93cb7664a02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3250a1c-5dc5-41a7-b0db-0caa397b77b5" elementFormDefault="qualified">
    <xsd:import namespace="http://schemas.microsoft.com/office/2006/documentManagement/types"/>
    <xsd:import namespace="http://schemas.microsoft.com/office/infopath/2007/PartnerControls"/>
    <xsd:element name="SharedWithUsers" ma:index="14"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AC0E5BA-8411-4111-8378-CA881E30059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0858ae2-2e22-42a2-b014-93cb7664a02e"/>
    <ds:schemaRef ds:uri="a3250a1c-5dc5-41a7-b0db-0caa397b77b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84B1FC0-DA10-402C-A22A-162D6CA1257F}">
  <ds:schemaRefs>
    <ds:schemaRef ds:uri="a3250a1c-5dc5-41a7-b0db-0caa397b77b5"/>
    <ds:schemaRef ds:uri="http://purl.org/dc/dcmitype/"/>
    <ds:schemaRef ds:uri="http://schemas.microsoft.com/office/2006/documentManagement/types"/>
    <ds:schemaRef ds:uri="http://purl.org/dc/terms/"/>
    <ds:schemaRef ds:uri="http://schemas.microsoft.com/office/infopath/2007/PartnerControls"/>
    <ds:schemaRef ds:uri="http://www.w3.org/XML/1998/namespace"/>
    <ds:schemaRef ds:uri="http://purl.org/dc/elements/1.1/"/>
    <ds:schemaRef ds:uri="http://schemas.openxmlformats.org/package/2006/metadata/core-properties"/>
    <ds:schemaRef ds:uri="80858ae2-2e22-42a2-b014-93cb7664a02e"/>
    <ds:schemaRef ds:uri="http://schemas.microsoft.com/office/2006/metadata/properties"/>
  </ds:schemaRefs>
</ds:datastoreItem>
</file>

<file path=customXml/itemProps3.xml><?xml version="1.0" encoding="utf-8"?>
<ds:datastoreItem xmlns:ds="http://schemas.openxmlformats.org/officeDocument/2006/customXml" ds:itemID="{7ED2595B-75F3-4D65-B506-3DBE26BE08B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Architecture PR FEDER-FSE+ IdF</vt:lpstr>
      <vt:lpstr>OS dédiés ITI</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VALETOUX Gauthier</dc:creator>
  <cp:keywords/>
  <dc:description/>
  <cp:lastModifiedBy>TROLLIET Philippe</cp:lastModifiedBy>
  <cp:revision/>
  <dcterms:created xsi:type="dcterms:W3CDTF">2022-03-09T11:39:24Z</dcterms:created>
  <dcterms:modified xsi:type="dcterms:W3CDTF">2022-10-11T11:29:50Z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0x010100FF653FF495C56244A615F5F4DB2C84B5</vt:lpwstr>
  </property>
</Properties>
</file>